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Anii I-II" sheetId="1" r:id="rId1"/>
  </sheets>
  <definedNames>
    <definedName name="_xlnm.Print_Area" localSheetId="0">'Anii I-II'!$A$1:$W$74</definedName>
  </definedNames>
  <calcPr fullCalcOnLoad="1"/>
</workbook>
</file>

<file path=xl/sharedStrings.xml><?xml version="1.0" encoding="utf-8"?>
<sst xmlns="http://schemas.openxmlformats.org/spreadsheetml/2006/main" count="114" uniqueCount="70">
  <si>
    <t>PLAN DE ÎNVĂŢĂMÂNT</t>
  </si>
  <si>
    <t xml:space="preserve">ore: </t>
  </si>
  <si>
    <t xml:space="preserve">credite: </t>
  </si>
  <si>
    <t>din care:</t>
  </si>
  <si>
    <t>(c, s, l, p)</t>
  </si>
  <si>
    <t>E</t>
  </si>
  <si>
    <t>total / semestru</t>
  </si>
  <si>
    <t>total / săptămână</t>
  </si>
  <si>
    <t>Universitatea Politehnica Timişoara</t>
  </si>
  <si>
    <t xml:space="preserve">Facultatea </t>
  </si>
  <si>
    <t xml:space="preserve">evaluări: </t>
  </si>
  <si>
    <t>VPI:</t>
  </si>
  <si>
    <t>ANUL II</t>
  </si>
  <si>
    <t>RECTOR,</t>
  </si>
  <si>
    <t>SEMESTRUL 3</t>
  </si>
  <si>
    <t>SEMESTRUL 4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</si>
  <si>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</si>
  <si>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</si>
  <si>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</si>
  <si>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</si>
  <si>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t>DS</t>
  </si>
  <si>
    <t>Prof.univ.dr.ing.Viorel-Aurel ŞERBAN</t>
  </si>
  <si>
    <t>DCA</t>
  </si>
  <si>
    <t>D</t>
  </si>
  <si>
    <t>DA</t>
  </si>
  <si>
    <t>Disciplina opţională 3</t>
  </si>
  <si>
    <t>DISCIPLINE OPŢIONALE</t>
  </si>
  <si>
    <t>de Mecanică</t>
  </si>
  <si>
    <t>DECAN,</t>
  </si>
  <si>
    <t>Stiinte ingineresti</t>
  </si>
  <si>
    <t>Prof.univ.dr.ing.Inocenţiu MANIU</t>
  </si>
  <si>
    <t>ciclul</t>
  </si>
  <si>
    <t>c1c2c3</t>
  </si>
  <si>
    <t>a1a2</t>
  </si>
  <si>
    <t>M</t>
  </si>
  <si>
    <t>1</t>
  </si>
  <si>
    <t>2</t>
  </si>
  <si>
    <t>3</t>
  </si>
  <si>
    <t>4</t>
  </si>
  <si>
    <t>5</t>
  </si>
  <si>
    <t>01</t>
  </si>
  <si>
    <t>02</t>
  </si>
  <si>
    <t>03</t>
  </si>
  <si>
    <r>
      <t xml:space="preserve">Domeniul fundamental </t>
    </r>
    <r>
      <rPr>
        <b/>
        <sz val="12"/>
        <color indexed="18"/>
        <rFont val="Arial"/>
        <family val="2"/>
      </rPr>
      <t>(DF):</t>
    </r>
    <r>
      <rPr>
        <sz val="12"/>
        <color indexed="18"/>
        <rFont val="Arial"/>
        <family val="2"/>
      </rPr>
      <t xml:space="preserve"> </t>
    </r>
  </si>
  <si>
    <t>Cod DF.Cod RSI.Cod DSU_M</t>
  </si>
  <si>
    <r>
      <t xml:space="preserve">Programul de studii univ. de masterat: </t>
    </r>
    <r>
      <rPr>
        <b/>
        <sz val="12"/>
        <color indexed="18"/>
        <rFont val="Arial"/>
        <family val="2"/>
      </rPr>
      <t>Sisteme feroviare moderne</t>
    </r>
  </si>
  <si>
    <t>Inginerie mecanica</t>
  </si>
  <si>
    <t>436</t>
  </si>
  <si>
    <t>Inginerie mecanica, mecatronica, inginerie industriala si management</t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</si>
  <si>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 Inginerie mecanica</t>
    </r>
  </si>
  <si>
    <t>Discipline comune</t>
  </si>
  <si>
    <t>(S.F.M.)</t>
  </si>
  <si>
    <t>* S.F.M. - T.A.T.R.</t>
  </si>
  <si>
    <t>evaluări: 3E+1D</t>
  </si>
  <si>
    <t>Exploatarea retelelor feroviare moderne</t>
  </si>
  <si>
    <t>Tractiunea si franarea trenurilor moderne</t>
  </si>
  <si>
    <t>Optimizarea exploatarii vehiculelor feroviare</t>
  </si>
  <si>
    <r>
      <t xml:space="preserve">Disciplina opţională 3 (*)                                                                                                                    </t>
    </r>
    <r>
      <rPr>
        <b/>
        <sz val="12"/>
        <color indexed="18"/>
        <rFont val="Arial"/>
        <family val="2"/>
      </rPr>
      <t>Cercetarea experimentala a trenurilor moderne</t>
    </r>
  </si>
  <si>
    <t>Disciplina opţională 3                                                                                                                                   Influenta asupra mediului a vehiculelor feroviare moderne</t>
  </si>
  <si>
    <t>DISCIPLINE FACULTATIVE</t>
  </si>
  <si>
    <t>f</t>
  </si>
  <si>
    <t>total/ sem.</t>
  </si>
  <si>
    <t>total/ săpt.</t>
  </si>
  <si>
    <t>Aspecte ale calitatii vehiculelor feroviare moderne</t>
  </si>
  <si>
    <t>C</t>
  </si>
  <si>
    <t>Examen de disertatie</t>
  </si>
  <si>
    <t>1E+1C+1D</t>
  </si>
  <si>
    <t>Practica cercetare/profesionala                                                                                                                    7 saptamani x 14 ore/saptamana</t>
  </si>
  <si>
    <t>Elaborarea lucrarii de disertatie                                                                                                                7 saptamani X 14 ore/saptamana</t>
  </si>
  <si>
    <t>An universitar 2019 - 2020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</si>
</sst>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8]d\ mmmm\ yyyy"/>
    <numFmt numFmtId="202" formatCode="#,##0.0"/>
  </numFmts>
  <fonts count="55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Franklin Gothic Medium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Franklin Gothic Medium"/>
      <family val="2"/>
    </font>
    <font>
      <sz val="14"/>
      <color rgb="FF000080"/>
      <name val="Arial"/>
      <family val="2"/>
    </font>
    <font>
      <b/>
      <sz val="10"/>
      <color rgb="FF002060"/>
      <name val="Arial"/>
      <family val="2"/>
    </font>
    <font>
      <sz val="12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3" fillId="0" borderId="0" xfId="53" applyFill="1" applyAlignment="1">
      <alignment wrapText="1"/>
    </xf>
    <xf numFmtId="0" fontId="43" fillId="0" borderId="0" xfId="53" applyFill="1" applyBorder="1" applyAlignment="1">
      <alignment wrapText="1"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49" fontId="3" fillId="33" borderId="29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8" fillId="0" borderId="32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49" fontId="8" fillId="0" borderId="33" xfId="0" applyNumberFormat="1" applyFont="1" applyFill="1" applyBorder="1" applyAlignment="1">
      <alignment horizontal="center" vertical="top" wrapText="1"/>
    </xf>
    <xf numFmtId="49" fontId="8" fillId="0" borderId="34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1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3" fillId="0" borderId="0" xfId="53" applyFont="1" applyFill="1" applyAlignment="1">
      <alignment horizontal="center" vertical="top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20</xdr:col>
      <xdr:colOff>66675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2838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40"/>
  <sheetViews>
    <sheetView tabSelected="1" view="pageBreakPreview" zoomScaleSheetLayoutView="100" workbookViewId="0" topLeftCell="A2">
      <selection activeCell="H72" sqref="H72"/>
    </sheetView>
  </sheetViews>
  <sheetFormatPr defaultColWidth="9.140625" defaultRowHeight="12.75"/>
  <cols>
    <col min="1" max="1" width="13.00390625" style="0" customWidth="1"/>
    <col min="2" max="3" width="5.7109375" style="0" customWidth="1"/>
    <col min="4" max="4" width="14.57421875" style="0" customWidth="1"/>
    <col min="5" max="6" width="4.7109375" style="0" customWidth="1"/>
    <col min="7" max="7" width="7.28125" style="0" customWidth="1"/>
    <col min="8" max="8" width="9.28125" style="0" customWidth="1"/>
    <col min="9" max="9" width="6.140625" style="0" customWidth="1"/>
    <col min="10" max="10" width="4.7109375" style="0" customWidth="1"/>
    <col min="11" max="11" width="6.57421875" style="0" customWidth="1"/>
    <col min="12" max="12" width="5.140625" style="0" customWidth="1"/>
    <col min="13" max="14" width="5.7109375" style="0" customWidth="1"/>
    <col min="15" max="15" width="14.28125" style="0" customWidth="1"/>
    <col min="16" max="17" width="4.7109375" style="0" customWidth="1"/>
    <col min="18" max="18" width="8.57421875" style="0" customWidth="1"/>
    <col min="19" max="19" width="5.421875" style="0" customWidth="1"/>
    <col min="20" max="21" width="4.7109375" style="0" customWidth="1"/>
    <col min="22" max="22" width="6.140625" style="0" customWidth="1"/>
    <col min="23" max="23" width="5.140625" style="0" bestFit="1" customWidth="1"/>
  </cols>
  <sheetData>
    <row r="2" spans="2:17" s="28" customFormat="1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8" customFormat="1" ht="18">
      <c r="A3" s="27" t="s">
        <v>8</v>
      </c>
      <c r="K3" s="13"/>
      <c r="L3" s="13"/>
      <c r="M3" s="13"/>
      <c r="N3" s="13"/>
      <c r="O3" s="13"/>
      <c r="P3" s="13"/>
      <c r="Q3" s="13"/>
    </row>
    <row r="4" spans="11:22" s="28" customFormat="1" ht="15" customHeight="1"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11:17" s="28" customFormat="1" ht="15.75">
      <c r="K5" s="29"/>
      <c r="L5" s="29"/>
      <c r="M5" s="29"/>
      <c r="N5" s="29"/>
      <c r="O5" s="29"/>
      <c r="P5" s="29"/>
      <c r="Q5" s="29"/>
    </row>
    <row r="6" spans="1:17" s="9" customFormat="1" ht="15.75">
      <c r="A6" s="40" t="s">
        <v>9</v>
      </c>
      <c r="B6" s="51" t="s">
        <v>27</v>
      </c>
      <c r="K6" s="40"/>
      <c r="L6" s="40"/>
      <c r="M6" s="40"/>
      <c r="N6" s="40"/>
      <c r="O6" s="40"/>
      <c r="P6" s="40"/>
      <c r="Q6" s="40"/>
    </row>
    <row r="7" spans="1:17" s="9" customFormat="1" ht="15.75">
      <c r="A7" s="40" t="s">
        <v>49</v>
      </c>
      <c r="B7" s="14"/>
      <c r="C7" s="14"/>
      <c r="D7" s="14"/>
      <c r="E7" s="14"/>
      <c r="F7" s="14"/>
      <c r="G7" s="14"/>
      <c r="H7" s="14"/>
      <c r="I7" s="14"/>
      <c r="J7" s="14"/>
      <c r="K7" s="40"/>
      <c r="L7" s="40"/>
      <c r="M7" s="40"/>
      <c r="N7" s="40"/>
      <c r="O7" s="40"/>
      <c r="P7" s="40"/>
      <c r="Q7" s="40"/>
    </row>
    <row r="8" spans="1:18" s="9" customFormat="1" ht="15.75" customHeight="1">
      <c r="A8" s="127" t="s">
        <v>45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</row>
    <row r="9" spans="1:24" s="10" customFormat="1" ht="16.5" customHeight="1">
      <c r="A9" s="165" t="s">
        <v>16</v>
      </c>
      <c r="B9" s="165"/>
      <c r="C9" s="165"/>
      <c r="D9" s="165"/>
      <c r="E9" s="165"/>
      <c r="F9" s="165"/>
      <c r="G9" s="165"/>
      <c r="H9" s="165"/>
      <c r="I9" s="165"/>
      <c r="J9" s="165"/>
      <c r="K9" s="41"/>
      <c r="L9" s="118" t="s">
        <v>51</v>
      </c>
      <c r="M9" s="118"/>
      <c r="N9" s="41"/>
      <c r="O9" s="41"/>
      <c r="P9" s="41"/>
      <c r="Q9" s="41"/>
      <c r="R9" s="139" t="s">
        <v>50</v>
      </c>
      <c r="S9" s="139"/>
      <c r="T9" s="139"/>
      <c r="U9" s="139"/>
      <c r="V9" s="139"/>
      <c r="W9" s="14"/>
      <c r="X9" s="14"/>
    </row>
    <row r="10" spans="1:25" s="10" customFormat="1" ht="15.75" customHeight="1">
      <c r="A10" s="166" t="s">
        <v>17</v>
      </c>
      <c r="B10" s="166"/>
      <c r="C10" s="166"/>
      <c r="D10" s="166"/>
      <c r="E10" s="166"/>
      <c r="F10" s="166"/>
      <c r="G10" s="166"/>
      <c r="H10" s="166"/>
      <c r="I10" s="166"/>
      <c r="J10" s="31"/>
      <c r="K10" s="14"/>
      <c r="L10" s="14"/>
      <c r="M10" s="14"/>
      <c r="N10" s="14"/>
      <c r="O10" s="14"/>
      <c r="P10" s="14"/>
      <c r="Q10" s="14"/>
      <c r="R10" s="139" t="s">
        <v>52</v>
      </c>
      <c r="S10" s="139"/>
      <c r="T10" s="139"/>
      <c r="U10" s="139"/>
      <c r="V10" s="139"/>
      <c r="W10" s="14"/>
      <c r="X10" s="14"/>
      <c r="Y10" s="11"/>
    </row>
    <row r="11" spans="1:25" s="10" customFormat="1" ht="15.75">
      <c r="A11" s="33"/>
      <c r="B11" s="30"/>
      <c r="C11" s="30"/>
      <c r="D11" s="30"/>
      <c r="E11" s="30"/>
      <c r="F11" s="30"/>
      <c r="G11" s="30"/>
      <c r="H11" s="30"/>
      <c r="I11" s="30"/>
      <c r="J11" s="31"/>
      <c r="K11" s="14"/>
      <c r="L11" s="14"/>
      <c r="M11" s="14"/>
      <c r="N11" s="14"/>
      <c r="O11" s="14"/>
      <c r="P11" s="14"/>
      <c r="Q11" s="14"/>
      <c r="R11" s="117"/>
      <c r="S11" s="117"/>
      <c r="T11" s="117"/>
      <c r="U11" s="117"/>
      <c r="V11" s="117"/>
      <c r="W11" s="14"/>
      <c r="X11" s="14"/>
      <c r="Y11" s="11"/>
    </row>
    <row r="12" spans="1:25" s="2" customFormat="1" ht="15.75">
      <c r="A12" s="14" t="s">
        <v>43</v>
      </c>
      <c r="B12" s="14"/>
      <c r="C12" s="14"/>
      <c r="D12" s="14"/>
      <c r="E12" s="40" t="s">
        <v>29</v>
      </c>
      <c r="F12" s="14"/>
      <c r="G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1"/>
    </row>
    <row r="13" spans="1:25" s="2" customFormat="1" ht="15.75">
      <c r="A13" s="14" t="s">
        <v>19</v>
      </c>
      <c r="B13" s="14"/>
      <c r="C13" s="14"/>
      <c r="E13" s="40" t="s">
        <v>48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1"/>
    </row>
    <row r="14" spans="1:9" s="43" customFormat="1" ht="15.75">
      <c r="A14" s="14" t="s">
        <v>18</v>
      </c>
      <c r="B14" s="14"/>
      <c r="C14" s="14"/>
      <c r="D14" s="14"/>
      <c r="E14" s="14"/>
      <c r="F14" s="14"/>
      <c r="G14" s="14"/>
      <c r="H14" s="40" t="s">
        <v>46</v>
      </c>
      <c r="I14" s="14"/>
    </row>
    <row r="15" spans="1:10" ht="1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23" ht="15.75" customHeight="1">
      <c r="A16" s="36" t="s">
        <v>44</v>
      </c>
      <c r="B16" s="34"/>
      <c r="C16" s="34"/>
      <c r="D16" s="34"/>
      <c r="E16" s="35"/>
      <c r="F16" s="47"/>
      <c r="G16" s="50" t="s">
        <v>31</v>
      </c>
      <c r="H16" s="50" t="s">
        <v>32</v>
      </c>
      <c r="I16" s="50" t="s">
        <v>33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</row>
    <row r="17" spans="1:10" ht="15.75">
      <c r="A17" s="44"/>
      <c r="B17" s="45"/>
      <c r="C17" s="45"/>
      <c r="D17" s="45"/>
      <c r="E17" s="46"/>
      <c r="F17" s="47"/>
      <c r="G17" s="48" t="s">
        <v>34</v>
      </c>
      <c r="H17" s="49" t="s">
        <v>47</v>
      </c>
      <c r="I17" s="48">
        <v>19</v>
      </c>
      <c r="J17" s="14"/>
    </row>
    <row r="19" spans="1:23" s="1" customFormat="1" ht="18">
      <c r="A19" s="126" t="s">
        <v>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</row>
    <row r="20" spans="1:23" s="1" customFormat="1" ht="18">
      <c r="A20" s="126" t="s">
        <v>69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</row>
    <row r="21" spans="1:23" s="2" customFormat="1" ht="18.75" thickBot="1">
      <c r="A21" s="159" t="s">
        <v>12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</row>
    <row r="22" spans="1:23" s="10" customFormat="1" ht="24" customHeight="1" thickBot="1" thickTop="1">
      <c r="A22" s="3"/>
      <c r="B22" s="119" t="s">
        <v>14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1"/>
      <c r="M22" s="120" t="s">
        <v>15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1"/>
    </row>
    <row r="23" spans="1:23" s="10" customFormat="1" ht="15.75" customHeight="1" thickTop="1">
      <c r="A23" s="131" t="s">
        <v>35</v>
      </c>
      <c r="B23" s="160" t="s">
        <v>54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2"/>
      <c r="M23" s="134" t="s">
        <v>67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5"/>
    </row>
    <row r="24" spans="1:23" s="10" customFormat="1" ht="12.75" customHeight="1">
      <c r="A24" s="131"/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8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8"/>
    </row>
    <row r="25" spans="1:23" s="10" customFormat="1" ht="18.75" thickBot="1">
      <c r="A25" s="132"/>
      <c r="B25" s="92" t="str">
        <f>CONCATENATE($G$17,$H$17,".",$I$17,".","0",RIGHT($B$22,1),".",RIGHT(K25,1),$A23)</f>
        <v>M436.19.03.A1</v>
      </c>
      <c r="C25" s="93"/>
      <c r="D25" s="94"/>
      <c r="E25" s="5">
        <v>9</v>
      </c>
      <c r="F25" s="6" t="s">
        <v>5</v>
      </c>
      <c r="G25" s="6">
        <v>28</v>
      </c>
      <c r="H25" s="6">
        <v>0</v>
      </c>
      <c r="I25" s="6">
        <v>0</v>
      </c>
      <c r="J25" s="6">
        <v>28</v>
      </c>
      <c r="K25" s="7" t="s">
        <v>24</v>
      </c>
      <c r="L25" s="8">
        <v>125</v>
      </c>
      <c r="M25" s="92" t="str">
        <f>CONCATENATE($G$17,$H$17,".",$I$17,".","0",RIGHT($M$22,1),".",RIGHT(V25,1),$A23)</f>
        <v>M436.19.04.S1</v>
      </c>
      <c r="N25" s="93"/>
      <c r="O25" s="94"/>
      <c r="P25" s="5">
        <v>10</v>
      </c>
      <c r="Q25" s="6" t="s">
        <v>23</v>
      </c>
      <c r="R25" s="6">
        <v>0</v>
      </c>
      <c r="S25" s="6">
        <v>0</v>
      </c>
      <c r="T25" s="6">
        <v>0</v>
      </c>
      <c r="U25" s="6">
        <v>98</v>
      </c>
      <c r="V25" s="7" t="s">
        <v>20</v>
      </c>
      <c r="W25" s="8">
        <v>250</v>
      </c>
    </row>
    <row r="26" spans="1:23" s="10" customFormat="1" ht="15.75" customHeight="1" thickTop="1">
      <c r="A26" s="130" t="s">
        <v>36</v>
      </c>
      <c r="B26" s="133" t="s">
        <v>55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  <c r="M26" s="134" t="s">
        <v>68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5"/>
    </row>
    <row r="27" spans="1:23" s="10" customFormat="1" ht="15">
      <c r="A27" s="131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L27" s="138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8"/>
    </row>
    <row r="28" spans="1:23" s="10" customFormat="1" ht="18.75" thickBot="1">
      <c r="A28" s="132"/>
      <c r="B28" s="92" t="str">
        <f>CONCATENATE($G$17,$H$17,".",$I$17,".","0",RIGHT($B$22,1),".",RIGHT(K28,2),$A26)</f>
        <v>M436.19.03.CA2</v>
      </c>
      <c r="C28" s="93"/>
      <c r="D28" s="94"/>
      <c r="E28" s="5">
        <v>9</v>
      </c>
      <c r="F28" s="6" t="s">
        <v>5</v>
      </c>
      <c r="G28" s="6">
        <v>28</v>
      </c>
      <c r="H28" s="6">
        <v>0</v>
      </c>
      <c r="I28" s="6">
        <v>28</v>
      </c>
      <c r="J28" s="6">
        <v>0</v>
      </c>
      <c r="K28" s="7" t="s">
        <v>22</v>
      </c>
      <c r="L28" s="8">
        <v>125</v>
      </c>
      <c r="M28" s="92" t="str">
        <f>CONCATENATE($G$17,$H$17,".",$I$17,".","0",RIGHT($M$22,1),".",RIGHT(V28,1),$A26)</f>
        <v>M436.19.04.S2</v>
      </c>
      <c r="N28" s="93"/>
      <c r="O28" s="94"/>
      <c r="P28" s="5">
        <v>10</v>
      </c>
      <c r="Q28" s="6" t="s">
        <v>64</v>
      </c>
      <c r="R28" s="6">
        <v>0</v>
      </c>
      <c r="S28" s="6">
        <v>0</v>
      </c>
      <c r="T28" s="6">
        <v>0</v>
      </c>
      <c r="U28" s="6">
        <v>98</v>
      </c>
      <c r="V28" s="7" t="s">
        <v>20</v>
      </c>
      <c r="W28" s="8">
        <v>250</v>
      </c>
    </row>
    <row r="29" spans="1:23" s="10" customFormat="1" ht="15.75" customHeight="1" thickTop="1">
      <c r="A29" s="130" t="s">
        <v>37</v>
      </c>
      <c r="B29" s="143" t="s">
        <v>56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5"/>
      <c r="M29" s="134" t="s">
        <v>65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5"/>
    </row>
    <row r="30" spans="1:23" s="10" customFormat="1" ht="15">
      <c r="A30" s="131"/>
      <c r="B30" s="146"/>
      <c r="C30" s="147"/>
      <c r="D30" s="147"/>
      <c r="E30" s="147"/>
      <c r="F30" s="147"/>
      <c r="G30" s="147"/>
      <c r="H30" s="147"/>
      <c r="I30" s="147"/>
      <c r="J30" s="147"/>
      <c r="K30" s="147"/>
      <c r="L30" s="148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8"/>
    </row>
    <row r="31" spans="1:23" s="10" customFormat="1" ht="26.25" customHeight="1" thickBot="1">
      <c r="A31" s="132"/>
      <c r="B31" s="92" t="str">
        <f>CONCATENATE($G$17,$H$17,".",$I$17,".","0",RIGHT($B$22,1),".",RIGHT(K31,1),$A$29)</f>
        <v>M436.19.03.S3</v>
      </c>
      <c r="C31" s="93"/>
      <c r="D31" s="94"/>
      <c r="E31" s="5">
        <v>9</v>
      </c>
      <c r="F31" s="6" t="s">
        <v>5</v>
      </c>
      <c r="G31" s="6">
        <v>28</v>
      </c>
      <c r="H31" s="6">
        <v>0</v>
      </c>
      <c r="I31" s="6">
        <v>28</v>
      </c>
      <c r="J31" s="6">
        <v>0</v>
      </c>
      <c r="K31" s="7" t="s">
        <v>20</v>
      </c>
      <c r="L31" s="8">
        <v>125</v>
      </c>
      <c r="M31" s="92" t="str">
        <f>CONCATENATE($G$17,$H$17,".",$I$17,".","0",RIGHT($M$22,1),".",RIGHT(V31,1),$A29)</f>
        <v>M436.19.04.S3</v>
      </c>
      <c r="N31" s="93"/>
      <c r="O31" s="94"/>
      <c r="P31" s="5">
        <v>10</v>
      </c>
      <c r="Q31" s="6" t="s">
        <v>5</v>
      </c>
      <c r="R31" s="6"/>
      <c r="S31" s="6"/>
      <c r="T31" s="6"/>
      <c r="U31" s="6"/>
      <c r="V31" s="7" t="s">
        <v>20</v>
      </c>
      <c r="W31" s="8"/>
    </row>
    <row r="32" spans="1:23" s="10" customFormat="1" ht="15.75" thickTop="1">
      <c r="A32" s="130" t="s">
        <v>38</v>
      </c>
      <c r="B32" s="133" t="s">
        <v>25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5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5"/>
    </row>
    <row r="33" spans="1:23" s="10" customFormat="1" ht="15">
      <c r="A33" s="131"/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8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8"/>
    </row>
    <row r="34" spans="1:23" s="10" customFormat="1" ht="18.75" customHeight="1" thickBot="1">
      <c r="A34" s="132"/>
      <c r="B34" s="92" t="str">
        <f>CONCATENATE($G$17,$H$17,".",$I$17,".","0",RIGHT($B$22,1),".",RIGHT(K34,2),$A$32,"-ij")</f>
        <v>M436.19.03.CA4-ij</v>
      </c>
      <c r="C34" s="93"/>
      <c r="D34" s="94"/>
      <c r="E34" s="5">
        <v>3</v>
      </c>
      <c r="F34" s="6" t="s">
        <v>23</v>
      </c>
      <c r="G34" s="6">
        <v>14</v>
      </c>
      <c r="H34" s="6">
        <v>0</v>
      </c>
      <c r="I34" s="6">
        <v>14</v>
      </c>
      <c r="J34" s="6">
        <v>0</v>
      </c>
      <c r="K34" s="7" t="s">
        <v>22</v>
      </c>
      <c r="L34" s="8">
        <v>75</v>
      </c>
      <c r="M34" s="140"/>
      <c r="N34" s="141"/>
      <c r="O34" s="142"/>
      <c r="P34" s="5"/>
      <c r="Q34" s="6"/>
      <c r="R34" s="6"/>
      <c r="S34" s="6"/>
      <c r="T34" s="6"/>
      <c r="U34" s="6"/>
      <c r="V34" s="7"/>
      <c r="W34" s="8"/>
    </row>
    <row r="35" spans="1:23" s="10" customFormat="1" ht="15.75" thickTop="1">
      <c r="A35" s="130" t="s">
        <v>39</v>
      </c>
      <c r="B35" s="143"/>
      <c r="C35" s="144"/>
      <c r="D35" s="144"/>
      <c r="E35" s="144"/>
      <c r="F35" s="144"/>
      <c r="G35" s="144"/>
      <c r="H35" s="144"/>
      <c r="I35" s="144"/>
      <c r="J35" s="144"/>
      <c r="K35" s="144"/>
      <c r="L35" s="145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5"/>
    </row>
    <row r="36" spans="1:23" s="10" customFormat="1" ht="15">
      <c r="A36" s="131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8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8"/>
    </row>
    <row r="37" spans="1:23" s="10" customFormat="1" ht="15.75" thickBot="1">
      <c r="A37" s="132"/>
      <c r="B37" s="140"/>
      <c r="C37" s="141"/>
      <c r="D37" s="142"/>
      <c r="E37" s="5"/>
      <c r="F37" s="6"/>
      <c r="G37" s="6"/>
      <c r="H37" s="6"/>
      <c r="I37" s="6"/>
      <c r="J37" s="6"/>
      <c r="K37" s="7"/>
      <c r="L37" s="8"/>
      <c r="M37" s="140"/>
      <c r="N37" s="141"/>
      <c r="O37" s="142"/>
      <c r="P37" s="5"/>
      <c r="Q37" s="6"/>
      <c r="R37" s="6"/>
      <c r="S37" s="6"/>
      <c r="T37" s="6"/>
      <c r="U37" s="6"/>
      <c r="V37" s="7"/>
      <c r="W37" s="8"/>
    </row>
    <row r="38" spans="1:23" s="10" customFormat="1" ht="16.5" customHeight="1" thickTop="1">
      <c r="A38" s="122" t="s">
        <v>6</v>
      </c>
      <c r="B38" s="124" t="s">
        <v>1</v>
      </c>
      <c r="C38" s="125"/>
      <c r="D38" s="17"/>
      <c r="E38" s="158">
        <f>SUM(G25:J25,G28:J28,G31:J31,G34:J34,G37:J37)</f>
        <v>196</v>
      </c>
      <c r="F38" s="151"/>
      <c r="G38" s="155" t="s">
        <v>11</v>
      </c>
      <c r="H38" s="156"/>
      <c r="I38" s="156"/>
      <c r="J38" s="157"/>
      <c r="K38" s="150">
        <f>SUM(L25,L28,L31,L34,L37)</f>
        <v>450</v>
      </c>
      <c r="L38" s="151"/>
      <c r="M38" s="124" t="s">
        <v>1</v>
      </c>
      <c r="N38" s="125"/>
      <c r="O38" s="17"/>
      <c r="P38" s="158">
        <f>SUM(R25:U25,R28:U28,R31:U31,R34:U34,R37:U37)</f>
        <v>196</v>
      </c>
      <c r="Q38" s="151"/>
      <c r="R38" s="155" t="s">
        <v>11</v>
      </c>
      <c r="S38" s="156"/>
      <c r="T38" s="156"/>
      <c r="U38" s="157"/>
      <c r="V38" s="150">
        <f>SUM(W25,W28,W31,W34,W37)</f>
        <v>500</v>
      </c>
      <c r="W38" s="151"/>
    </row>
    <row r="39" spans="1:23" s="10" customFormat="1" ht="16.5" thickBot="1">
      <c r="A39" s="123"/>
      <c r="B39" s="128" t="s">
        <v>2</v>
      </c>
      <c r="C39" s="152"/>
      <c r="D39" s="20"/>
      <c r="E39" s="153">
        <f>SUM(E25,E28,E31,E34,E37)</f>
        <v>30</v>
      </c>
      <c r="F39" s="154"/>
      <c r="G39" s="128" t="s">
        <v>53</v>
      </c>
      <c r="H39" s="152"/>
      <c r="I39" s="152"/>
      <c r="J39" s="129"/>
      <c r="K39" s="128"/>
      <c r="L39" s="129"/>
      <c r="M39" s="128" t="s">
        <v>2</v>
      </c>
      <c r="N39" s="152"/>
      <c r="O39" s="20"/>
      <c r="P39" s="153">
        <f>SUM(P25,P28,P31,P34,P37)</f>
        <v>30</v>
      </c>
      <c r="Q39" s="154"/>
      <c r="R39" s="128" t="s">
        <v>10</v>
      </c>
      <c r="S39" s="152"/>
      <c r="T39" s="152"/>
      <c r="U39" s="129"/>
      <c r="V39" s="128" t="s">
        <v>66</v>
      </c>
      <c r="W39" s="129"/>
    </row>
    <row r="40" spans="1:23" s="10" customFormat="1" ht="16.5" customHeight="1" thickTop="1">
      <c r="A40" s="122" t="s">
        <v>7</v>
      </c>
      <c r="B40" s="124" t="s">
        <v>1</v>
      </c>
      <c r="C40" s="125"/>
      <c r="D40" s="18"/>
      <c r="E40" s="158">
        <f>SUM(G41:J41)</f>
        <v>14</v>
      </c>
      <c r="F40" s="151"/>
      <c r="G40" s="24"/>
      <c r="H40" s="15"/>
      <c r="I40" s="15"/>
      <c r="J40" s="15"/>
      <c r="K40" s="15"/>
      <c r="L40" s="16"/>
      <c r="M40" s="124" t="s">
        <v>1</v>
      </c>
      <c r="N40" s="125"/>
      <c r="O40" s="18"/>
      <c r="P40" s="163">
        <f>SUM(R41:U41)</f>
        <v>14</v>
      </c>
      <c r="Q40" s="164"/>
      <c r="R40" s="24"/>
      <c r="S40" s="15"/>
      <c r="T40" s="15"/>
      <c r="U40" s="15"/>
      <c r="V40" s="15"/>
      <c r="W40" s="16"/>
    </row>
    <row r="41" spans="1:23" s="10" customFormat="1" ht="15.75" thickBot="1">
      <c r="A41" s="123"/>
      <c r="B41" s="128" t="s">
        <v>3</v>
      </c>
      <c r="C41" s="152"/>
      <c r="D41" s="19"/>
      <c r="E41" s="19"/>
      <c r="F41" s="23"/>
      <c r="G41" s="25">
        <f>(G25+G28+G31+G34)/14</f>
        <v>7</v>
      </c>
      <c r="H41" s="26">
        <f>(H25+H28+H31+H34)/14</f>
        <v>0</v>
      </c>
      <c r="I41" s="26">
        <f>(I25+I28+I31+I34)/14</f>
        <v>5</v>
      </c>
      <c r="J41" s="26">
        <f>(J25+J28+J31+J34)/14</f>
        <v>2</v>
      </c>
      <c r="K41" s="21" t="s">
        <v>4</v>
      </c>
      <c r="L41" s="22"/>
      <c r="M41" s="128" t="s">
        <v>3</v>
      </c>
      <c r="N41" s="152"/>
      <c r="O41" s="19"/>
      <c r="P41" s="19"/>
      <c r="Q41" s="23"/>
      <c r="R41" s="25">
        <f>(R25+R28+R31+R34)/14</f>
        <v>0</v>
      </c>
      <c r="S41" s="26">
        <f>(S25+S28+S31+S34)/14</f>
        <v>0</v>
      </c>
      <c r="T41" s="26">
        <f>(T25+T28+T31+T34)/14</f>
        <v>0</v>
      </c>
      <c r="U41" s="26">
        <f>(U25+U28+U31+U34)/14</f>
        <v>14</v>
      </c>
      <c r="V41" s="21" t="s">
        <v>4</v>
      </c>
      <c r="W41" s="22"/>
    </row>
    <row r="42" spans="1:23" s="10" customFormat="1" ht="18.75" thickTop="1">
      <c r="A42" s="112" t="s">
        <v>26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</row>
    <row r="43" spans="1:23" s="10" customFormat="1" ht="18">
      <c r="A43" s="112" t="s">
        <v>69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</row>
    <row r="44" spans="1:23" s="10" customFormat="1" ht="18.75" thickBot="1">
      <c r="A44" s="168" t="s">
        <v>12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</row>
    <row r="45" spans="1:23" s="10" customFormat="1" ht="17.25" thickBot="1" thickTop="1">
      <c r="A45" s="3"/>
      <c r="B45" s="119" t="s">
        <v>14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  <c r="M45" s="120" t="s">
        <v>15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1"/>
    </row>
    <row r="46" spans="1:23" s="10" customFormat="1" ht="15.75" thickTop="1">
      <c r="A46" s="131" t="s">
        <v>40</v>
      </c>
      <c r="B46" s="133" t="s">
        <v>57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5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5"/>
    </row>
    <row r="47" spans="1:23" s="10" customFormat="1" ht="15">
      <c r="A47" s="131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8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8"/>
    </row>
    <row r="48" spans="1:23" s="10" customFormat="1" ht="26.25" customHeight="1" thickBot="1">
      <c r="A48" s="132"/>
      <c r="B48" s="92" t="str">
        <f>CONCATENATE($G$17,$H$17,".",$I$17,".","0",RIGHT($B$22,1),".",RIGHT(K48,2),$A$32,"-",A46)</f>
        <v>M436.19.03.CA4-01</v>
      </c>
      <c r="C48" s="93"/>
      <c r="D48" s="94"/>
      <c r="E48" s="5">
        <v>3</v>
      </c>
      <c r="F48" s="6" t="s">
        <v>23</v>
      </c>
      <c r="G48" s="6">
        <v>14</v>
      </c>
      <c r="H48" s="6">
        <v>0</v>
      </c>
      <c r="I48" s="6">
        <v>14</v>
      </c>
      <c r="J48" s="6">
        <v>0</v>
      </c>
      <c r="K48" s="7" t="s">
        <v>22</v>
      </c>
      <c r="L48" s="8"/>
      <c r="M48" s="140"/>
      <c r="N48" s="141"/>
      <c r="O48" s="141"/>
      <c r="P48" s="5"/>
      <c r="Q48" s="6"/>
      <c r="R48" s="6"/>
      <c r="S48" s="6"/>
      <c r="T48" s="6"/>
      <c r="U48" s="6"/>
      <c r="V48" s="7"/>
      <c r="W48" s="8"/>
    </row>
    <row r="49" spans="1:23" s="10" customFormat="1" ht="15.75" thickTop="1">
      <c r="A49" s="130" t="s">
        <v>41</v>
      </c>
      <c r="B49" s="133" t="s">
        <v>58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5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5"/>
    </row>
    <row r="50" spans="1:23" s="10" customFormat="1" ht="15">
      <c r="A50" s="131"/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8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8"/>
    </row>
    <row r="51" spans="1:23" s="10" customFormat="1" ht="26.25" customHeight="1" thickBot="1">
      <c r="A51" s="132"/>
      <c r="B51" s="92" t="str">
        <f>CONCATENATE($G$17,$H$17,".",$I$17,".","0",RIGHT($B$22,1),".",RIGHT(K51,2),$A$32,"-",A49)</f>
        <v>M436.19.03.CA4-02</v>
      </c>
      <c r="C51" s="93"/>
      <c r="D51" s="94"/>
      <c r="E51" s="5">
        <v>3</v>
      </c>
      <c r="F51" s="6" t="s">
        <v>23</v>
      </c>
      <c r="G51" s="6">
        <v>14</v>
      </c>
      <c r="H51" s="6">
        <v>0</v>
      </c>
      <c r="I51" s="6">
        <v>14</v>
      </c>
      <c r="J51" s="6">
        <v>0</v>
      </c>
      <c r="K51" s="7" t="s">
        <v>22</v>
      </c>
      <c r="L51" s="8"/>
      <c r="M51" s="140"/>
      <c r="N51" s="141"/>
      <c r="O51" s="141"/>
      <c r="P51" s="5"/>
      <c r="Q51" s="6"/>
      <c r="R51" s="6"/>
      <c r="S51" s="6"/>
      <c r="T51" s="6"/>
      <c r="U51" s="6"/>
      <c r="V51" s="7"/>
      <c r="W51" s="8"/>
    </row>
    <row r="52" spans="1:23" s="10" customFormat="1" ht="15.75" thickTop="1">
      <c r="A52" s="130" t="s">
        <v>42</v>
      </c>
      <c r="B52" s="143"/>
      <c r="C52" s="144"/>
      <c r="D52" s="144"/>
      <c r="E52" s="144"/>
      <c r="F52" s="144"/>
      <c r="G52" s="144"/>
      <c r="H52" s="144"/>
      <c r="I52" s="144"/>
      <c r="J52" s="144"/>
      <c r="K52" s="144"/>
      <c r="L52" s="145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5"/>
    </row>
    <row r="53" spans="1:23" s="10" customFormat="1" ht="15">
      <c r="A53" s="131"/>
      <c r="B53" s="146"/>
      <c r="C53" s="147"/>
      <c r="D53" s="147"/>
      <c r="E53" s="147"/>
      <c r="F53" s="147"/>
      <c r="G53" s="147"/>
      <c r="H53" s="147"/>
      <c r="I53" s="147"/>
      <c r="J53" s="147"/>
      <c r="K53" s="147"/>
      <c r="L53" s="149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8"/>
    </row>
    <row r="54" spans="1:23" s="10" customFormat="1" ht="26.25" customHeight="1" thickBot="1">
      <c r="A54" s="132"/>
      <c r="B54" s="92"/>
      <c r="C54" s="93"/>
      <c r="D54" s="94"/>
      <c r="E54" s="5"/>
      <c r="F54" s="6"/>
      <c r="G54" s="6"/>
      <c r="H54" s="6"/>
      <c r="I54" s="6"/>
      <c r="J54" s="6"/>
      <c r="K54" s="37"/>
      <c r="L54" s="8"/>
      <c r="M54" s="167"/>
      <c r="N54" s="141"/>
      <c r="O54" s="142"/>
      <c r="P54" s="5"/>
      <c r="Q54" s="6"/>
      <c r="R54" s="6"/>
      <c r="S54" s="6"/>
      <c r="T54" s="6"/>
      <c r="U54" s="6"/>
      <c r="V54" s="7"/>
      <c r="W54" s="8"/>
    </row>
    <row r="55" spans="1:23" s="10" customFormat="1" ht="15.75" thickTop="1">
      <c r="A55" s="1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39" customFormat="1" ht="16.5">
      <c r="A56" s="110" t="s">
        <v>59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</row>
    <row r="57" spans="1:23" s="39" customFormat="1" ht="17.25" thickBot="1">
      <c r="A57" s="110" t="s">
        <v>69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</row>
    <row r="58" spans="1:23" s="10" customFormat="1" ht="19.5" thickBot="1" thickTop="1">
      <c r="A58" s="57"/>
      <c r="B58" s="113" t="s">
        <v>12</v>
      </c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</row>
    <row r="59" spans="1:23" s="10" customFormat="1" ht="19.5" thickBot="1" thickTop="1">
      <c r="A59" s="58"/>
      <c r="B59" s="114" t="s">
        <v>14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6"/>
      <c r="M59" s="115" t="s">
        <v>15</v>
      </c>
      <c r="N59" s="115"/>
      <c r="O59" s="115"/>
      <c r="P59" s="115"/>
      <c r="Q59" s="115"/>
      <c r="R59" s="115"/>
      <c r="S59" s="115"/>
      <c r="T59" s="115"/>
      <c r="U59" s="115"/>
      <c r="V59" s="115"/>
      <c r="W59" s="116"/>
    </row>
    <row r="60" spans="1:23" s="10" customFormat="1" ht="15.75" thickTop="1">
      <c r="A60" s="99" t="s">
        <v>40</v>
      </c>
      <c r="B60" s="107" t="s">
        <v>63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9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3"/>
    </row>
    <row r="61" spans="1:23" s="10" customFormat="1" ht="15">
      <c r="A61" s="99"/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6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6"/>
    </row>
    <row r="62" spans="1:23" s="10" customFormat="1" ht="18.75" customHeight="1" thickBot="1">
      <c r="A62" s="100"/>
      <c r="B62" s="92" t="str">
        <f>CONCATENATE($G$17,$H$17,".",$I$17,".","0",RIGHT($B$22,1),".",RIGHT(K62,1),$A60)</f>
        <v>M436.19.03.f01</v>
      </c>
      <c r="C62" s="93"/>
      <c r="D62" s="94"/>
      <c r="E62" s="5">
        <v>3</v>
      </c>
      <c r="F62" s="6" t="s">
        <v>23</v>
      </c>
      <c r="G62" s="6">
        <v>14</v>
      </c>
      <c r="H62" s="6">
        <v>0</v>
      </c>
      <c r="I62" s="6">
        <v>14</v>
      </c>
      <c r="J62" s="6">
        <v>0</v>
      </c>
      <c r="K62" s="7" t="s">
        <v>60</v>
      </c>
      <c r="L62" s="8">
        <v>40</v>
      </c>
      <c r="M62" s="95"/>
      <c r="N62" s="96"/>
      <c r="O62" s="97"/>
      <c r="P62" s="52"/>
      <c r="Q62" s="53"/>
      <c r="R62" s="54"/>
      <c r="S62" s="55"/>
      <c r="T62" s="55"/>
      <c r="U62" s="56"/>
      <c r="V62" s="53"/>
      <c r="W62" s="59"/>
    </row>
    <row r="63" spans="1:23" s="10" customFormat="1" ht="15.75" customHeight="1" thickTop="1">
      <c r="A63" s="98" t="s">
        <v>41</v>
      </c>
      <c r="B63" s="101"/>
      <c r="C63" s="102"/>
      <c r="D63" s="102"/>
      <c r="E63" s="102"/>
      <c r="F63" s="102"/>
      <c r="G63" s="102"/>
      <c r="H63" s="102"/>
      <c r="I63" s="102"/>
      <c r="J63" s="102"/>
      <c r="K63" s="102"/>
      <c r="L63" s="103"/>
      <c r="M63" s="101"/>
      <c r="N63" s="102"/>
      <c r="O63" s="102"/>
      <c r="P63" s="102"/>
      <c r="Q63" s="102"/>
      <c r="R63" s="102"/>
      <c r="S63" s="102"/>
      <c r="T63" s="102"/>
      <c r="U63" s="102"/>
      <c r="V63" s="102"/>
      <c r="W63" s="103"/>
    </row>
    <row r="64" spans="1:23" s="10" customFormat="1" ht="15" customHeight="1">
      <c r="A64" s="99"/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6"/>
      <c r="M64" s="104"/>
      <c r="N64" s="105"/>
      <c r="O64" s="105"/>
      <c r="P64" s="105"/>
      <c r="Q64" s="105"/>
      <c r="R64" s="105"/>
      <c r="S64" s="105"/>
      <c r="T64" s="105"/>
      <c r="U64" s="105"/>
      <c r="V64" s="105"/>
      <c r="W64" s="106"/>
    </row>
    <row r="65" spans="1:23" s="10" customFormat="1" ht="18.75" customHeight="1" thickBot="1">
      <c r="A65" s="100"/>
      <c r="B65" s="95"/>
      <c r="C65" s="96"/>
      <c r="D65" s="97"/>
      <c r="E65" s="52"/>
      <c r="F65" s="53"/>
      <c r="G65" s="54"/>
      <c r="H65" s="55"/>
      <c r="I65" s="55"/>
      <c r="J65" s="56"/>
      <c r="K65" s="53"/>
      <c r="L65" s="59"/>
      <c r="M65" s="95"/>
      <c r="N65" s="96"/>
      <c r="O65" s="97"/>
      <c r="P65" s="52"/>
      <c r="Q65" s="53"/>
      <c r="R65" s="54"/>
      <c r="S65" s="55"/>
      <c r="T65" s="55"/>
      <c r="U65" s="56"/>
      <c r="V65" s="53"/>
      <c r="W65" s="59"/>
    </row>
    <row r="66" spans="1:23" s="10" customFormat="1" ht="15.75" customHeight="1" thickTop="1">
      <c r="A66" s="76" t="s">
        <v>61</v>
      </c>
      <c r="B66" s="78" t="s">
        <v>1</v>
      </c>
      <c r="C66" s="79"/>
      <c r="D66" s="60"/>
      <c r="E66" s="84">
        <f>SUM(G62:J62,G65:J65)</f>
        <v>28</v>
      </c>
      <c r="F66" s="81"/>
      <c r="G66" s="85" t="s">
        <v>11</v>
      </c>
      <c r="H66" s="86"/>
      <c r="I66" s="86"/>
      <c r="J66" s="87"/>
      <c r="K66" s="88">
        <f>SUM(L62,L65)</f>
        <v>40</v>
      </c>
      <c r="L66" s="81"/>
      <c r="M66" s="78" t="s">
        <v>1</v>
      </c>
      <c r="N66" s="79"/>
      <c r="O66" s="60"/>
      <c r="P66" s="84">
        <f>SUM(R62:U62,R65:U65)</f>
        <v>0</v>
      </c>
      <c r="Q66" s="81"/>
      <c r="R66" s="85" t="s">
        <v>11</v>
      </c>
      <c r="S66" s="86"/>
      <c r="T66" s="86"/>
      <c r="U66" s="87"/>
      <c r="V66" s="88">
        <f>SUM(W62,W65)</f>
        <v>0</v>
      </c>
      <c r="W66" s="81"/>
    </row>
    <row r="67" spans="1:23" s="10" customFormat="1" ht="15" customHeight="1" thickBot="1">
      <c r="A67" s="77"/>
      <c r="B67" s="82" t="s">
        <v>2</v>
      </c>
      <c r="C67" s="83"/>
      <c r="D67" s="61"/>
      <c r="E67" s="89">
        <f>SUM(E62,E65)</f>
        <v>3</v>
      </c>
      <c r="F67" s="90"/>
      <c r="G67" s="82" t="s">
        <v>10</v>
      </c>
      <c r="H67" s="83"/>
      <c r="I67" s="83"/>
      <c r="J67" s="91"/>
      <c r="K67" s="82"/>
      <c r="L67" s="91"/>
      <c r="M67" s="82" t="s">
        <v>2</v>
      </c>
      <c r="N67" s="83"/>
      <c r="O67" s="61"/>
      <c r="P67" s="89">
        <f>SUM(P62,P65)</f>
        <v>0</v>
      </c>
      <c r="Q67" s="90"/>
      <c r="R67" s="82" t="s">
        <v>10</v>
      </c>
      <c r="S67" s="83"/>
      <c r="T67" s="83"/>
      <c r="U67" s="91"/>
      <c r="V67" s="82"/>
      <c r="W67" s="91"/>
    </row>
    <row r="68" spans="1:23" s="10" customFormat="1" ht="18.75" customHeight="1" thickTop="1">
      <c r="A68" s="76" t="s">
        <v>62</v>
      </c>
      <c r="B68" s="78" t="s">
        <v>1</v>
      </c>
      <c r="C68" s="79"/>
      <c r="D68" s="62"/>
      <c r="E68" s="80">
        <f>SUM(G62:J62)</f>
        <v>28</v>
      </c>
      <c r="F68" s="81"/>
      <c r="G68" s="63"/>
      <c r="H68" s="64"/>
      <c r="I68" s="64"/>
      <c r="J68" s="64"/>
      <c r="K68" s="64"/>
      <c r="L68" s="65"/>
      <c r="M68" s="78" t="s">
        <v>1</v>
      </c>
      <c r="N68" s="79"/>
      <c r="O68" s="62"/>
      <c r="P68" s="80">
        <f>SUM(R62:U62)</f>
        <v>0</v>
      </c>
      <c r="Q68" s="81"/>
      <c r="R68" s="63"/>
      <c r="S68" s="64"/>
      <c r="T68" s="64"/>
      <c r="U68" s="64"/>
      <c r="V68" s="64"/>
      <c r="W68" s="65"/>
    </row>
    <row r="69" spans="1:23" s="10" customFormat="1" ht="18.75" customHeight="1" thickBot="1">
      <c r="A69" s="77"/>
      <c r="B69" s="82" t="s">
        <v>3</v>
      </c>
      <c r="C69" s="83"/>
      <c r="D69" s="66"/>
      <c r="E69" s="66"/>
      <c r="F69" s="67"/>
      <c r="G69" s="68">
        <f>(G62+G65)/14</f>
        <v>1</v>
      </c>
      <c r="H69" s="68">
        <f>(H62+H65)/14</f>
        <v>0</v>
      </c>
      <c r="I69" s="68">
        <f>(I62+I65)/14</f>
        <v>1</v>
      </c>
      <c r="J69" s="68">
        <f>(J62+J65)/14</f>
        <v>0</v>
      </c>
      <c r="K69" s="69" t="s">
        <v>4</v>
      </c>
      <c r="L69" s="70"/>
      <c r="M69" s="82" t="s">
        <v>3</v>
      </c>
      <c r="N69" s="83"/>
      <c r="O69" s="66"/>
      <c r="P69" s="66"/>
      <c r="Q69" s="67"/>
      <c r="R69" s="68">
        <f>(R62+R65)/14</f>
        <v>0</v>
      </c>
      <c r="S69" s="68">
        <f>(S62+S65)/14</f>
        <v>0</v>
      </c>
      <c r="T69" s="68">
        <f>(T62+T65)/14</f>
        <v>0</v>
      </c>
      <c r="U69" s="68">
        <f>(U62+U65)/14</f>
        <v>0</v>
      </c>
      <c r="V69" s="69" t="s">
        <v>4</v>
      </c>
      <c r="W69" s="70"/>
    </row>
    <row r="70" spans="1:23" s="10" customFormat="1" ht="18.75" customHeight="1" thickTop="1">
      <c r="A70" s="73"/>
      <c r="B70" s="71"/>
      <c r="C70" s="71"/>
      <c r="D70" s="72"/>
      <c r="E70" s="72"/>
      <c r="F70" s="74"/>
      <c r="G70" s="75"/>
      <c r="H70" s="75"/>
      <c r="I70" s="75"/>
      <c r="J70" s="75"/>
      <c r="K70" s="72"/>
      <c r="L70" s="72"/>
      <c r="M70" s="71"/>
      <c r="N70" s="71"/>
      <c r="O70" s="72"/>
      <c r="P70" s="72"/>
      <c r="Q70" s="74"/>
      <c r="R70" s="75"/>
      <c r="S70" s="75"/>
      <c r="T70" s="75"/>
      <c r="U70" s="75"/>
      <c r="V70" s="72"/>
      <c r="W70" s="72"/>
    </row>
    <row r="71" spans="1:23" s="10" customFormat="1" ht="15.75" customHeight="1">
      <c r="A71" s="169"/>
      <c r="B71" s="71"/>
      <c r="C71" s="71"/>
      <c r="D71" s="72"/>
      <c r="E71" s="72"/>
      <c r="F71" s="74"/>
      <c r="G71" s="75"/>
      <c r="H71" s="75"/>
      <c r="I71" s="75"/>
      <c r="J71" s="75"/>
      <c r="K71" s="72"/>
      <c r="L71" s="72"/>
      <c r="M71" s="71"/>
      <c r="N71" s="71"/>
      <c r="O71" s="72"/>
      <c r="P71" s="72"/>
      <c r="Q71" s="74"/>
      <c r="R71" s="75"/>
      <c r="S71" s="75"/>
      <c r="T71" s="75"/>
      <c r="U71" s="75"/>
      <c r="V71" s="72"/>
      <c r="W71" s="72"/>
    </row>
    <row r="72" spans="1:23" s="10" customFormat="1" ht="16.5">
      <c r="A72" s="38" t="s">
        <v>13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110" t="s">
        <v>28</v>
      </c>
      <c r="R72" s="110"/>
      <c r="S72" s="110"/>
      <c r="T72" s="110"/>
      <c r="U72" s="110"/>
      <c r="V72" s="110"/>
      <c r="W72" s="110"/>
    </row>
    <row r="73" spans="1:23" s="10" customFormat="1" ht="16.5">
      <c r="A73" s="38" t="s">
        <v>21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111" t="s">
        <v>30</v>
      </c>
      <c r="R73" s="111"/>
      <c r="S73" s="111"/>
      <c r="T73" s="111"/>
      <c r="U73" s="111"/>
      <c r="V73" s="111"/>
      <c r="W73" s="111"/>
    </row>
    <row r="74" s="10" customFormat="1" ht="17.25" customHeight="1"/>
    <row r="75" s="10" customFormat="1" ht="16.5" customHeight="1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="10" customFormat="1" ht="15"/>
    <row r="87" s="10" customFormat="1" ht="15"/>
    <row r="88" s="10" customFormat="1" ht="15"/>
    <row r="89" s="10" customFormat="1" ht="15"/>
    <row r="90" s="10" customFormat="1" ht="15"/>
    <row r="91" s="10" customFormat="1" ht="15"/>
    <row r="92" s="10" customFormat="1" ht="15"/>
    <row r="93" s="10" customFormat="1" ht="15"/>
    <row r="94" s="10" customFormat="1" ht="15"/>
    <row r="95" s="10" customFormat="1" ht="15"/>
    <row r="96" s="10" customFormat="1" ht="15"/>
    <row r="97" s="10" customFormat="1" ht="15"/>
    <row r="98" s="10" customFormat="1" ht="15"/>
    <row r="99" s="10" customFormat="1" ht="15"/>
    <row r="100" s="10" customFormat="1" ht="15"/>
    <row r="101" s="10" customFormat="1" ht="15"/>
    <row r="102" s="10" customFormat="1" ht="15"/>
    <row r="103" s="10" customFormat="1" ht="15"/>
    <row r="104" s="10" customFormat="1" ht="15"/>
    <row r="105" s="10" customFormat="1" ht="15"/>
    <row r="106" s="10" customFormat="1" ht="15"/>
    <row r="107" s="10" customFormat="1" ht="15"/>
    <row r="108" s="10" customFormat="1" ht="15"/>
    <row r="109" s="10" customFormat="1" ht="15"/>
    <row r="110" spans="1:23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:23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:23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:23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</sheetData>
  <sheetProtection/>
  <mergeCells count="122">
    <mergeCell ref="M46:W47"/>
    <mergeCell ref="A44:W44"/>
    <mergeCell ref="A49:A51"/>
    <mergeCell ref="B49:L50"/>
    <mergeCell ref="M49:W50"/>
    <mergeCell ref="B51:D51"/>
    <mergeCell ref="M51:O51"/>
    <mergeCell ref="A52:A54"/>
    <mergeCell ref="B52:L53"/>
    <mergeCell ref="M52:W53"/>
    <mergeCell ref="B54:D54"/>
    <mergeCell ref="M54:O54"/>
    <mergeCell ref="B45:L45"/>
    <mergeCell ref="M45:W45"/>
    <mergeCell ref="A46:A48"/>
    <mergeCell ref="A9:J9"/>
    <mergeCell ref="A10:I10"/>
    <mergeCell ref="M40:N40"/>
    <mergeCell ref="P40:Q40"/>
    <mergeCell ref="B46:L47"/>
    <mergeCell ref="B41:C41"/>
    <mergeCell ref="M39:N39"/>
    <mergeCell ref="B26:L27"/>
    <mergeCell ref="M26:W27"/>
    <mergeCell ref="M48:O48"/>
    <mergeCell ref="B48:D48"/>
    <mergeCell ref="M41:N41"/>
    <mergeCell ref="G39:J39"/>
    <mergeCell ref="E40:F40"/>
    <mergeCell ref="B23:L24"/>
    <mergeCell ref="V39:W39"/>
    <mergeCell ref="P39:Q39"/>
    <mergeCell ref="A23:A25"/>
    <mergeCell ref="M23:W24"/>
    <mergeCell ref="M22:W22"/>
    <mergeCell ref="A26:A28"/>
    <mergeCell ref="B28:D28"/>
    <mergeCell ref="A19:W19"/>
    <mergeCell ref="A20:W20"/>
    <mergeCell ref="A21:W21"/>
    <mergeCell ref="A29:A31"/>
    <mergeCell ref="M29:W30"/>
    <mergeCell ref="B31:D31"/>
    <mergeCell ref="M31:O31"/>
    <mergeCell ref="B22:L22"/>
    <mergeCell ref="E38:F38"/>
    <mergeCell ref="G38:J38"/>
    <mergeCell ref="M38:N38"/>
    <mergeCell ref="B29:L30"/>
    <mergeCell ref="R38:U38"/>
    <mergeCell ref="P38:Q38"/>
    <mergeCell ref="A32:A34"/>
    <mergeCell ref="B32:L33"/>
    <mergeCell ref="M32:W33"/>
    <mergeCell ref="B34:D34"/>
    <mergeCell ref="M34:O34"/>
    <mergeCell ref="A38:A39"/>
    <mergeCell ref="K38:L38"/>
    <mergeCell ref="K39:L39"/>
    <mergeCell ref="E39:F39"/>
    <mergeCell ref="M25:O25"/>
    <mergeCell ref="B25:D25"/>
    <mergeCell ref="B39:C39"/>
    <mergeCell ref="M28:O28"/>
    <mergeCell ref="A35:A37"/>
    <mergeCell ref="B35:L36"/>
    <mergeCell ref="M35:W36"/>
    <mergeCell ref="M37:O37"/>
    <mergeCell ref="B37:D37"/>
    <mergeCell ref="V38:W38"/>
    <mergeCell ref="B38:C38"/>
    <mergeCell ref="R39:U39"/>
    <mergeCell ref="A8:R8"/>
    <mergeCell ref="R9:V9"/>
    <mergeCell ref="R10:V10"/>
    <mergeCell ref="R11:V11"/>
    <mergeCell ref="L9:M9"/>
    <mergeCell ref="A40:A41"/>
    <mergeCell ref="B40:C40"/>
    <mergeCell ref="A42:W42"/>
    <mergeCell ref="Q72:W72"/>
    <mergeCell ref="Q73:W73"/>
    <mergeCell ref="B58:W58"/>
    <mergeCell ref="B59:L59"/>
    <mergeCell ref="M59:W59"/>
    <mergeCell ref="R67:U67"/>
    <mergeCell ref="V67:W67"/>
    <mergeCell ref="M60:W61"/>
    <mergeCell ref="A57:W57"/>
    <mergeCell ref="A56:W56"/>
    <mergeCell ref="A43:W43"/>
    <mergeCell ref="B62:D62"/>
    <mergeCell ref="M62:O62"/>
    <mergeCell ref="A63:A65"/>
    <mergeCell ref="B63:L64"/>
    <mergeCell ref="M63:W64"/>
    <mergeCell ref="B65:D65"/>
    <mergeCell ref="M65:O65"/>
    <mergeCell ref="A60:A62"/>
    <mergeCell ref="B60:L61"/>
    <mergeCell ref="A66:A67"/>
    <mergeCell ref="B66:C66"/>
    <mergeCell ref="E66:F66"/>
    <mergeCell ref="G66:J66"/>
    <mergeCell ref="K66:L66"/>
    <mergeCell ref="M66:N66"/>
    <mergeCell ref="P66:Q66"/>
    <mergeCell ref="R66:U66"/>
    <mergeCell ref="V66:W66"/>
    <mergeCell ref="B67:C67"/>
    <mergeCell ref="E67:F67"/>
    <mergeCell ref="G67:J67"/>
    <mergeCell ref="K67:L67"/>
    <mergeCell ref="M67:N67"/>
    <mergeCell ref="P67:Q67"/>
    <mergeCell ref="A68:A69"/>
    <mergeCell ref="B68:C68"/>
    <mergeCell ref="E68:F68"/>
    <mergeCell ref="M68:N68"/>
    <mergeCell ref="P68:Q68"/>
    <mergeCell ref="B69:C69"/>
    <mergeCell ref="M69:N69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5" r:id="rId2"/>
  <headerFooter alignWithMargins="0">
    <oddHeader>&amp;R
</oddHeader>
  </headerFooter>
  <rowBreaks count="1" manualBreakCount="1">
    <brk id="74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Nicoleta Dronca</cp:lastModifiedBy>
  <cp:lastPrinted>2019-10-08T07:10:43Z</cp:lastPrinted>
  <dcterms:created xsi:type="dcterms:W3CDTF">2005-09-25T13:40:53Z</dcterms:created>
  <dcterms:modified xsi:type="dcterms:W3CDTF">2019-10-08T07:11:14Z</dcterms:modified>
  <cp:category/>
  <cp:version/>
  <cp:contentType/>
  <cp:contentStatus/>
</cp:coreProperties>
</file>