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etaDronca\Desktop\PLANURI INVATAMANT MASTER 2019-2020 - anul 2\"/>
    </mc:Choice>
  </mc:AlternateContent>
  <bookViews>
    <workbookView xWindow="0" yWindow="0" windowWidth="19200" windowHeight="10995"/>
  </bookViews>
  <sheets>
    <sheet name="Anii I-II" sheetId="1" r:id="rId1"/>
  </sheets>
  <definedNames>
    <definedName name="_xlnm.Print_Area" localSheetId="0">'Anii I-II'!$A$1:$W$67</definedName>
  </definedNames>
  <calcPr calcId="152511"/>
</workbook>
</file>

<file path=xl/calcChain.xml><?xml version="1.0" encoding="utf-8"?>
<calcChain xmlns="http://schemas.openxmlformats.org/spreadsheetml/2006/main">
  <c r="M31" i="1" l="1"/>
  <c r="M28" i="1" l="1"/>
  <c r="B63" i="1"/>
  <c r="B60" i="1"/>
  <c r="B57" i="1"/>
  <c r="B34" i="1"/>
  <c r="B54" i="1"/>
  <c r="B51" i="1"/>
  <c r="B48" i="1"/>
  <c r="B31" i="1"/>
  <c r="M25" i="1" l="1"/>
  <c r="B28" i="1"/>
  <c r="B25" i="1"/>
  <c r="V38" i="1"/>
  <c r="P39" i="1"/>
  <c r="P38" i="1"/>
  <c r="K38" i="1"/>
  <c r="E39" i="1"/>
  <c r="E38" i="1"/>
  <c r="U41" i="1"/>
  <c r="T41" i="1"/>
  <c r="S41" i="1"/>
  <c r="R41" i="1"/>
  <c r="J41" i="1"/>
  <c r="I41" i="1"/>
  <c r="H41" i="1"/>
  <c r="G41" i="1"/>
  <c r="P40" i="1" l="1"/>
  <c r="E40" i="1"/>
</calcChain>
</file>

<file path=xl/sharedStrings.xml><?xml version="1.0" encoding="utf-8"?>
<sst xmlns="http://schemas.openxmlformats.org/spreadsheetml/2006/main" count="99" uniqueCount="68">
  <si>
    <t>Universitatea Politehnica Timişoara</t>
  </si>
  <si>
    <t xml:space="preserve">Facultatea </t>
  </si>
  <si>
    <t>de Mecanică</t>
  </si>
  <si>
    <r>
      <rPr>
        <sz val="12"/>
        <color indexed="18"/>
        <rFont val="Arial"/>
        <family val="2"/>
      </rPr>
      <t>Domeniul de licenţă</t>
    </r>
    <r>
      <rPr>
        <b/>
        <sz val="12"/>
        <color indexed="18"/>
        <rFont val="Arial"/>
        <family val="2"/>
      </rPr>
      <t>:</t>
    </r>
  </si>
  <si>
    <r>
      <t xml:space="preserve">Programul de studii univ. de masterat: </t>
    </r>
    <r>
      <rPr>
        <b/>
        <sz val="12"/>
        <color indexed="18"/>
        <rFont val="Arial"/>
        <family val="2"/>
      </rPr>
      <t>Metode şi tehnici statistice în sănătate şi în cercetarea clinică</t>
    </r>
  </si>
  <si>
    <r>
      <t xml:space="preserve">Forma de învăţământ: </t>
    </r>
    <r>
      <rPr>
        <b/>
        <sz val="12"/>
        <color indexed="18"/>
        <rFont val="Arial"/>
        <family val="2"/>
      </rPr>
      <t>cu frecvenţă</t>
    </r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</si>
  <si>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</si>
  <si>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r>
      <t xml:space="preserve">Domeniul fundamental </t>
    </r>
    <r>
      <rPr>
        <b/>
        <sz val="12"/>
        <color indexed="18"/>
        <rFont val="Arial"/>
        <family val="2"/>
      </rPr>
      <t>(DF):</t>
    </r>
    <r>
      <rPr>
        <sz val="12"/>
        <color indexed="18"/>
        <rFont val="Arial"/>
        <family val="2"/>
      </rPr>
      <t xml:space="preserve"> </t>
    </r>
  </si>
  <si>
    <t>Ştiinţe inginereşti</t>
  </si>
  <si>
    <r>
      <t xml:space="preserve">Ramura de ştiinţă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</t>
    </r>
  </si>
  <si>
    <t>Inginerie mecanică, mecatronică, inginerie industrială şi management</t>
  </si>
  <si>
    <r>
      <t xml:space="preserve">Domeniul de studii universitare de masterat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 xml:space="preserve">: </t>
    </r>
  </si>
  <si>
    <t>Ştiinţe inginereşti aplicate</t>
  </si>
  <si>
    <t>Cod DF.Cod RSI.Cod DSU_M</t>
  </si>
  <si>
    <t>ciclul</t>
  </si>
  <si>
    <t>c1c2c3</t>
  </si>
  <si>
    <t>a1a2</t>
  </si>
  <si>
    <t>M</t>
  </si>
  <si>
    <t>461</t>
  </si>
  <si>
    <t>PLAN DE ÎNVĂŢĂMÂNT</t>
  </si>
  <si>
    <t>1</t>
  </si>
  <si>
    <t>E</t>
  </si>
  <si>
    <t>2</t>
  </si>
  <si>
    <t>DS</t>
  </si>
  <si>
    <t>3</t>
  </si>
  <si>
    <t>D</t>
  </si>
  <si>
    <t>4</t>
  </si>
  <si>
    <t>5</t>
  </si>
  <si>
    <t>total / semestru</t>
  </si>
  <si>
    <t xml:space="preserve">ore: </t>
  </si>
  <si>
    <t>VPI:</t>
  </si>
  <si>
    <t xml:space="preserve">credite: </t>
  </si>
  <si>
    <t>evaluări: 2E+2D</t>
  </si>
  <si>
    <t>total / săptămână</t>
  </si>
  <si>
    <t>din care:</t>
  </si>
  <si>
    <t>(c, s, l, p)</t>
  </si>
  <si>
    <t>ANUL II</t>
  </si>
  <si>
    <t>SEMESTRUL 3</t>
  </si>
  <si>
    <t>SEMESTRUL 4</t>
  </si>
  <si>
    <t>Modele neliniare. Tehnici computaţionale intensive</t>
  </si>
  <si>
    <t>Biostatistică medicală II. Inferenţă statistică în BUGS</t>
  </si>
  <si>
    <t>Disciplina opţională 2</t>
  </si>
  <si>
    <t>Disciplina opţională 3</t>
  </si>
  <si>
    <t xml:space="preserve">evaluări: </t>
  </si>
  <si>
    <t>1E+1D</t>
  </si>
  <si>
    <t>DISCIPLINE OPŢIONALE</t>
  </si>
  <si>
    <t>01</t>
  </si>
  <si>
    <t>02</t>
  </si>
  <si>
    <t>03</t>
  </si>
  <si>
    <t>04</t>
  </si>
  <si>
    <t>05</t>
  </si>
  <si>
    <t>06</t>
  </si>
  <si>
    <t>RECTOR,</t>
  </si>
  <si>
    <t>DECAN,</t>
  </si>
  <si>
    <t>Prof.univ.dr.ing.Viorel-Aurel ŞERBAN</t>
  </si>
  <si>
    <t>Prof.univ.dr.ing.Inocenţiu MANIU</t>
  </si>
  <si>
    <t>DCAV</t>
  </si>
  <si>
    <t>Examen de disertație</t>
  </si>
  <si>
    <t>Elaborare lucrare de disertaţie            
     (7 săptămâni)</t>
  </si>
  <si>
    <t>C</t>
  </si>
  <si>
    <t>Activitate de cercetare ştiinţifică                                                                                        (7 săptămâni)</t>
  </si>
  <si>
    <t>Disciplină opţională 2.1
Bioinformatică şi modelare statistică</t>
  </si>
  <si>
    <t>Disciplină opţională 2.2
Management şi economie aplicată în sănătate</t>
  </si>
  <si>
    <t>Disciplină opţională 2.3
Data mining *</t>
  </si>
  <si>
    <t>Disciplină opţională 3.1
Proiectarea studiilor clinice adaptative. Comunicare profesională *</t>
  </si>
  <si>
    <t>Disciplină opţională 3.2
Modelare stohastică şi statistică</t>
  </si>
  <si>
    <t>Disciplină opţională 3.3
Epidemiologie şi metode de cercetare în sănătate</t>
  </si>
  <si>
    <t>An universitar 2019- 2020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</si>
</sst>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  <charset val="238"/>
    </font>
    <font>
      <u/>
      <sz val="10"/>
      <color theme="10"/>
      <name val="Arial"/>
      <family val="2"/>
    </font>
    <font>
      <sz val="12"/>
      <color rgb="FF000080"/>
      <name val="Arial"/>
      <family val="2"/>
    </font>
    <font>
      <sz val="14"/>
      <color rgb="FF000080"/>
      <name val="Arial"/>
      <family val="2"/>
    </font>
    <font>
      <sz val="12"/>
      <name val="Arial"/>
      <family val="2"/>
      <charset val="238"/>
    </font>
    <font>
      <b/>
      <sz val="11"/>
      <color theme="3"/>
      <name val="Franklin Gothic Medium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56"/>
      </top>
      <bottom/>
      <diagonal/>
    </border>
    <border>
      <left style="thin">
        <color indexed="56"/>
      </left>
      <right/>
      <top style="thin">
        <color indexed="56"/>
      </top>
      <bottom/>
      <diagonal/>
    </border>
    <border>
      <left style="thin">
        <color indexed="56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 style="thin">
        <color indexed="56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Fill="1" applyAlignment="1"/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1" fillId="0" borderId="0" xfId="1" applyFill="1" applyAlignment="1">
      <alignment wrapText="1"/>
    </xf>
    <xf numFmtId="0" fontId="11" fillId="0" borderId="0" xfId="1" applyFill="1" applyBorder="1" applyAlignment="1">
      <alignment wrapText="1"/>
    </xf>
    <xf numFmtId="0" fontId="0" fillId="0" borderId="0" xfId="0" applyFill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2" fillId="0" borderId="3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Fill="1"/>
    <xf numFmtId="0" fontId="15" fillId="0" borderId="0" xfId="0" applyFont="1" applyFill="1" applyAlignment="1"/>
    <xf numFmtId="0" fontId="1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57150</xdr:colOff>
      <xdr:row>0</xdr:row>
      <xdr:rowOff>0</xdr:rowOff>
    </xdr:from>
    <xdr:to>
      <xdr:col>22</xdr:col>
      <xdr:colOff>19050</xdr:colOff>
      <xdr:row>4</xdr:row>
      <xdr:rowOff>171450</xdr:rowOff>
    </xdr:to>
    <xdr:pic>
      <xdr:nvPicPr>
        <xdr:cNvPr id="1107" name="Picture 1">
          <a:extLst>
            <a:ext uri="{FF2B5EF4-FFF2-40B4-BE49-F238E27FC236}">
              <a16:creationId xmlns:a16="http://schemas.microsoft.com/office/drawing/2014/main" xmlns="" id="{8B07FD7B-39F4-427C-A00D-7B05B6C88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0"/>
          <a:ext cx="28384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33"/>
  <sheetViews>
    <sheetView tabSelected="1" topLeftCell="A19" zoomScaleNormal="100" zoomScaleSheetLayoutView="100" workbookViewId="0">
      <selection activeCell="A43" sqref="A43:XFD44"/>
    </sheetView>
  </sheetViews>
  <sheetFormatPr defaultRowHeight="15" x14ac:dyDescent="0.2"/>
  <cols>
    <col min="1" max="1" width="12.28515625" customWidth="1"/>
    <col min="2" max="2" width="5.7109375" style="105" customWidth="1"/>
    <col min="3" max="3" width="9.140625" style="105" customWidth="1"/>
    <col min="4" max="4" width="8.140625" style="105" customWidth="1"/>
    <col min="5" max="6" width="4.7109375" customWidth="1"/>
    <col min="7" max="7" width="7.5703125" customWidth="1"/>
    <col min="8" max="8" width="6.42578125" customWidth="1"/>
    <col min="9" max="9" width="7" customWidth="1"/>
    <col min="10" max="10" width="5.5703125" customWidth="1"/>
    <col min="11" max="11" width="7.28515625" customWidth="1"/>
    <col min="12" max="12" width="4.7109375" customWidth="1"/>
    <col min="13" max="14" width="5.7109375" customWidth="1"/>
    <col min="15" max="15" width="9.85546875" customWidth="1"/>
    <col min="16" max="18" width="4.7109375" customWidth="1"/>
    <col min="19" max="19" width="5" customWidth="1"/>
    <col min="20" max="22" width="4.7109375" customWidth="1"/>
    <col min="23" max="23" width="5.140625" bestFit="1" customWidth="1"/>
  </cols>
  <sheetData>
    <row r="2" spans="1:25" s="29" customFormat="1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5" s="29" customFormat="1" ht="18" x14ac:dyDescent="0.25">
      <c r="A3" s="28" t="s">
        <v>0</v>
      </c>
      <c r="K3" s="14"/>
      <c r="L3" s="14"/>
      <c r="M3" s="14"/>
      <c r="N3" s="14"/>
      <c r="O3" s="14"/>
      <c r="P3" s="14"/>
      <c r="Q3" s="14"/>
    </row>
    <row r="4" spans="1:25" s="29" customFormat="1" ht="15" customHeight="1" x14ac:dyDescent="0.2"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5" s="29" customFormat="1" ht="15.75" x14ac:dyDescent="0.25">
      <c r="K5" s="30"/>
      <c r="L5" s="30"/>
      <c r="M5" s="30"/>
      <c r="N5" s="30"/>
      <c r="O5" s="30"/>
      <c r="P5" s="30"/>
      <c r="Q5" s="30"/>
    </row>
    <row r="6" spans="1:25" s="10" customFormat="1" ht="15.75" x14ac:dyDescent="0.25">
      <c r="A6" s="37" t="s">
        <v>1</v>
      </c>
      <c r="B6" s="47" t="s">
        <v>2</v>
      </c>
      <c r="K6" s="37"/>
      <c r="L6" s="37"/>
      <c r="M6" s="37"/>
      <c r="N6" s="37"/>
      <c r="O6" s="37"/>
      <c r="P6" s="37"/>
      <c r="Q6" s="37"/>
    </row>
    <row r="7" spans="1:25" s="10" customFormat="1" ht="15.75" x14ac:dyDescent="0.25">
      <c r="A7" s="37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37"/>
      <c r="L7" s="37"/>
      <c r="M7" s="37"/>
      <c r="N7" s="37"/>
      <c r="O7" s="37"/>
      <c r="P7" s="37"/>
      <c r="Q7" s="37"/>
    </row>
    <row r="8" spans="1:25" s="10" customFormat="1" ht="15.75" customHeight="1" x14ac:dyDescent="0.25">
      <c r="A8" s="99" t="s">
        <v>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</row>
    <row r="9" spans="1:25" s="11" customFormat="1" ht="32.25" customHeight="1" x14ac:dyDescent="0.2">
      <c r="A9" s="65" t="s">
        <v>5</v>
      </c>
      <c r="B9" s="65"/>
      <c r="C9" s="65"/>
      <c r="D9" s="65"/>
      <c r="E9" s="65"/>
      <c r="F9" s="65"/>
      <c r="G9" s="65"/>
      <c r="H9" s="65"/>
      <c r="I9" s="65"/>
      <c r="J9" s="65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15"/>
      <c r="X9" s="15"/>
    </row>
    <row r="10" spans="1:25" s="11" customFormat="1" ht="15.75" customHeight="1" x14ac:dyDescent="0.25">
      <c r="A10" s="66" t="s">
        <v>6</v>
      </c>
      <c r="B10" s="66"/>
      <c r="C10" s="66"/>
      <c r="D10" s="66"/>
      <c r="E10" s="66"/>
      <c r="F10" s="66"/>
      <c r="G10" s="66"/>
      <c r="H10" s="66"/>
      <c r="I10" s="66"/>
      <c r="J10" s="3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2"/>
    </row>
    <row r="11" spans="1:25" s="5" customFormat="1" ht="15.75" x14ac:dyDescent="0.25">
      <c r="A11" s="15" t="s">
        <v>7</v>
      </c>
      <c r="B11" s="15"/>
      <c r="C11" s="15"/>
      <c r="D11" s="15"/>
      <c r="F11" s="15"/>
      <c r="G11" s="37" t="s">
        <v>8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2"/>
    </row>
    <row r="12" spans="1:25" s="5" customFormat="1" ht="15.75" x14ac:dyDescent="0.25">
      <c r="A12" s="15" t="s">
        <v>9</v>
      </c>
      <c r="B12" s="15"/>
      <c r="C12" s="15"/>
      <c r="F12" s="15"/>
      <c r="G12" s="37" t="s">
        <v>10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2"/>
    </row>
    <row r="13" spans="1:25" s="40" customFormat="1" ht="15.75" x14ac:dyDescent="0.25">
      <c r="A13" s="15" t="s">
        <v>11</v>
      </c>
      <c r="B13" s="15"/>
      <c r="C13" s="15"/>
      <c r="D13" s="15"/>
      <c r="E13" s="15"/>
      <c r="F13" s="15"/>
      <c r="G13" s="37" t="s">
        <v>12</v>
      </c>
      <c r="I13" s="15"/>
    </row>
    <row r="14" spans="1: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25" ht="15.75" customHeight="1" x14ac:dyDescent="0.2">
      <c r="A15" s="34" t="s">
        <v>13</v>
      </c>
      <c r="B15" s="33"/>
      <c r="C15" s="33"/>
      <c r="D15" s="43"/>
      <c r="E15" s="12"/>
      <c r="F15" s="12"/>
      <c r="G15" s="46" t="s">
        <v>14</v>
      </c>
      <c r="H15" s="46" t="s">
        <v>15</v>
      </c>
      <c r="I15" s="46" t="s">
        <v>16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5" ht="15.75" x14ac:dyDescent="0.2">
      <c r="A16" s="41">
        <v>20</v>
      </c>
      <c r="B16" s="42">
        <v>70</v>
      </c>
      <c r="C16" s="42">
        <v>30</v>
      </c>
      <c r="D16" s="43"/>
      <c r="E16" s="12"/>
      <c r="F16" s="12"/>
      <c r="G16" s="44" t="s">
        <v>17</v>
      </c>
      <c r="H16" s="45" t="s">
        <v>18</v>
      </c>
      <c r="I16" s="44">
        <v>19</v>
      </c>
      <c r="J16" s="15"/>
    </row>
    <row r="18" spans="1:23" s="3" customFormat="1" x14ac:dyDescent="0.2">
      <c r="A18" s="1"/>
      <c r="B18" s="35"/>
      <c r="C18" s="35"/>
      <c r="D18" s="35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s="4" customFormat="1" ht="18" x14ac:dyDescent="0.25">
      <c r="A19" s="97" t="s">
        <v>19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1:23" s="4" customFormat="1" ht="18" x14ac:dyDescent="0.25">
      <c r="A20" s="97" t="s">
        <v>67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</row>
    <row r="21" spans="1:23" s="5" customFormat="1" ht="18.75" thickBot="1" x14ac:dyDescent="0.25">
      <c r="A21" s="96" t="s">
        <v>36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</row>
    <row r="22" spans="1:23" s="11" customFormat="1" ht="24" customHeight="1" thickTop="1" thickBot="1" x14ac:dyDescent="0.25">
      <c r="A22" s="6"/>
      <c r="B22" s="93" t="s">
        <v>37</v>
      </c>
      <c r="C22" s="94"/>
      <c r="D22" s="94"/>
      <c r="E22" s="94"/>
      <c r="F22" s="94"/>
      <c r="G22" s="94"/>
      <c r="H22" s="94"/>
      <c r="I22" s="94"/>
      <c r="J22" s="94"/>
      <c r="K22" s="94"/>
      <c r="L22" s="95"/>
      <c r="M22" s="94" t="s">
        <v>38</v>
      </c>
      <c r="N22" s="94"/>
      <c r="O22" s="94"/>
      <c r="P22" s="94"/>
      <c r="Q22" s="94"/>
      <c r="R22" s="94"/>
      <c r="S22" s="94"/>
      <c r="T22" s="94"/>
      <c r="U22" s="94"/>
      <c r="V22" s="94"/>
      <c r="W22" s="95"/>
    </row>
    <row r="23" spans="1:23" s="11" customFormat="1" ht="15.75" thickTop="1" x14ac:dyDescent="0.2">
      <c r="A23" s="56" t="s">
        <v>20</v>
      </c>
      <c r="B23" s="79" t="s">
        <v>39</v>
      </c>
      <c r="C23" s="80"/>
      <c r="D23" s="80"/>
      <c r="E23" s="80"/>
      <c r="F23" s="80"/>
      <c r="G23" s="80"/>
      <c r="H23" s="80"/>
      <c r="I23" s="80"/>
      <c r="J23" s="80"/>
      <c r="K23" s="80"/>
      <c r="L23" s="81"/>
      <c r="M23" s="51" t="s">
        <v>60</v>
      </c>
      <c r="N23" s="51"/>
      <c r="O23" s="51"/>
      <c r="P23" s="51"/>
      <c r="Q23" s="51"/>
      <c r="R23" s="51"/>
      <c r="S23" s="51"/>
      <c r="T23" s="51"/>
      <c r="U23" s="51"/>
      <c r="V23" s="51"/>
      <c r="W23" s="52"/>
    </row>
    <row r="24" spans="1:23" s="11" customFormat="1" ht="12.75" customHeight="1" x14ac:dyDescent="0.2">
      <c r="A24" s="56"/>
      <c r="B24" s="59"/>
      <c r="C24" s="53"/>
      <c r="D24" s="53"/>
      <c r="E24" s="53"/>
      <c r="F24" s="53"/>
      <c r="G24" s="53"/>
      <c r="H24" s="53"/>
      <c r="I24" s="53"/>
      <c r="J24" s="53"/>
      <c r="K24" s="53"/>
      <c r="L24" s="54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4"/>
    </row>
    <row r="25" spans="1:23" s="11" customFormat="1" ht="18.75" thickBot="1" x14ac:dyDescent="0.25">
      <c r="A25" s="57"/>
      <c r="B25" s="102" t="str">
        <f>CONCATENATE($G$16,$H$16,".",$I$16,".","0",RIGHT($B$22,1),".",RIGHT(K25,1),$A23)</f>
        <v>M461.19.03.S1</v>
      </c>
      <c r="C25" s="103"/>
      <c r="D25" s="104"/>
      <c r="E25" s="7">
        <v>8</v>
      </c>
      <c r="F25" s="8" t="s">
        <v>21</v>
      </c>
      <c r="G25" s="8">
        <v>28</v>
      </c>
      <c r="H25" s="8">
        <v>14</v>
      </c>
      <c r="I25" s="8">
        <v>14</v>
      </c>
      <c r="J25" s="8">
        <v>0</v>
      </c>
      <c r="K25" s="49" t="s">
        <v>23</v>
      </c>
      <c r="L25" s="9">
        <v>70</v>
      </c>
      <c r="M25" s="60" t="str">
        <f>CONCATENATE($G$16,$H$16,".",$I$16,".","0",RIGHT($M$22,1),".",RIGHT(V25,1),$A23)</f>
        <v>M461.19.04.S1</v>
      </c>
      <c r="N25" s="61"/>
      <c r="O25" s="62"/>
      <c r="P25" s="7">
        <v>10</v>
      </c>
      <c r="Q25" s="8" t="s">
        <v>25</v>
      </c>
      <c r="R25" s="8">
        <v>0</v>
      </c>
      <c r="S25" s="8">
        <v>0</v>
      </c>
      <c r="T25" s="8">
        <v>0</v>
      </c>
      <c r="U25" s="8">
        <v>98</v>
      </c>
      <c r="V25" s="49" t="s">
        <v>23</v>
      </c>
      <c r="W25" s="9">
        <v>140</v>
      </c>
    </row>
    <row r="26" spans="1:23" s="11" customFormat="1" ht="15.75" thickTop="1" x14ac:dyDescent="0.2">
      <c r="A26" s="55" t="s">
        <v>22</v>
      </c>
      <c r="B26" s="58" t="s">
        <v>40</v>
      </c>
      <c r="C26" s="51"/>
      <c r="D26" s="51"/>
      <c r="E26" s="51"/>
      <c r="F26" s="51"/>
      <c r="G26" s="51"/>
      <c r="H26" s="51"/>
      <c r="I26" s="51"/>
      <c r="J26" s="51"/>
      <c r="K26" s="51"/>
      <c r="L26" s="52"/>
      <c r="M26" s="51" t="s">
        <v>58</v>
      </c>
      <c r="N26" s="51"/>
      <c r="O26" s="51"/>
      <c r="P26" s="51"/>
      <c r="Q26" s="51"/>
      <c r="R26" s="51"/>
      <c r="S26" s="51"/>
      <c r="T26" s="51"/>
      <c r="U26" s="51"/>
      <c r="V26" s="51"/>
      <c r="W26" s="52"/>
    </row>
    <row r="27" spans="1:23" s="11" customFormat="1" x14ac:dyDescent="0.2">
      <c r="A27" s="56"/>
      <c r="B27" s="59"/>
      <c r="C27" s="53"/>
      <c r="D27" s="53"/>
      <c r="E27" s="53"/>
      <c r="F27" s="53"/>
      <c r="G27" s="53"/>
      <c r="H27" s="53"/>
      <c r="I27" s="53"/>
      <c r="J27" s="53"/>
      <c r="K27" s="53"/>
      <c r="L27" s="54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1:23" s="11" customFormat="1" ht="18.75" customHeight="1" thickBot="1" x14ac:dyDescent="0.25">
      <c r="A28" s="57"/>
      <c r="B28" s="102" t="str">
        <f>CONCATENATE($G$16,$H$16,".",$I$16,".","0",RIGHT($B$22,1),".",RIGHT(K28,1),$A26)</f>
        <v>M461.19.03.S2</v>
      </c>
      <c r="C28" s="103"/>
      <c r="D28" s="104"/>
      <c r="E28" s="7">
        <v>7</v>
      </c>
      <c r="F28" s="8" t="s">
        <v>21</v>
      </c>
      <c r="G28" s="8">
        <v>28</v>
      </c>
      <c r="H28" s="8">
        <v>0</v>
      </c>
      <c r="I28" s="8">
        <v>14</v>
      </c>
      <c r="J28" s="8">
        <v>0</v>
      </c>
      <c r="K28" s="49" t="s">
        <v>23</v>
      </c>
      <c r="L28" s="9">
        <v>56</v>
      </c>
      <c r="M28" s="60" t="str">
        <f>CONCATENATE($G$16,$H$16,".",$I$16,".","0",RIGHT($M$22,1),".",RIGHT(V28,1),$A26)</f>
        <v>M461.19.04.S2</v>
      </c>
      <c r="N28" s="61"/>
      <c r="O28" s="62"/>
      <c r="P28" s="7">
        <v>10</v>
      </c>
      <c r="Q28" s="8" t="s">
        <v>59</v>
      </c>
      <c r="R28" s="8">
        <v>0</v>
      </c>
      <c r="S28" s="8">
        <v>0</v>
      </c>
      <c r="T28" s="8">
        <v>0</v>
      </c>
      <c r="U28" s="8">
        <v>98</v>
      </c>
      <c r="V28" s="49" t="s">
        <v>23</v>
      </c>
      <c r="W28" s="9">
        <v>140</v>
      </c>
    </row>
    <row r="29" spans="1:23" s="11" customFormat="1" ht="15.75" thickTop="1" x14ac:dyDescent="0.2">
      <c r="A29" s="55" t="s">
        <v>24</v>
      </c>
      <c r="B29" s="72" t="s">
        <v>41</v>
      </c>
      <c r="C29" s="73"/>
      <c r="D29" s="73"/>
      <c r="E29" s="73"/>
      <c r="F29" s="73"/>
      <c r="G29" s="73"/>
      <c r="H29" s="73"/>
      <c r="I29" s="73"/>
      <c r="J29" s="73"/>
      <c r="K29" s="73"/>
      <c r="L29" s="74"/>
      <c r="M29" s="51" t="s">
        <v>57</v>
      </c>
      <c r="N29" s="51"/>
      <c r="O29" s="51"/>
      <c r="P29" s="51"/>
      <c r="Q29" s="51"/>
      <c r="R29" s="51"/>
      <c r="S29" s="51"/>
      <c r="T29" s="51"/>
      <c r="U29" s="51"/>
      <c r="V29" s="51"/>
      <c r="W29" s="52"/>
    </row>
    <row r="30" spans="1:23" s="11" customFormat="1" ht="4.5" customHeight="1" x14ac:dyDescent="0.2">
      <c r="A30" s="56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7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1:23" s="11" customFormat="1" ht="26.25" customHeight="1" thickBot="1" x14ac:dyDescent="0.25">
      <c r="A31" s="57"/>
      <c r="B31" s="102" t="str">
        <f>CONCATENATE($G$16,$H$16,".",$I$16,".","0",RIGHT($B$22,1),".",RIGHT($K$31,1),$A$29,"-ij")</f>
        <v>M461.19.03.V3-ij</v>
      </c>
      <c r="C31" s="103"/>
      <c r="D31" s="104"/>
      <c r="E31" s="7">
        <v>8</v>
      </c>
      <c r="F31" s="8" t="s">
        <v>25</v>
      </c>
      <c r="G31" s="8">
        <v>28</v>
      </c>
      <c r="H31" s="8">
        <v>14</v>
      </c>
      <c r="I31" s="8">
        <v>14</v>
      </c>
      <c r="J31" s="8">
        <v>0</v>
      </c>
      <c r="K31" s="36" t="s">
        <v>56</v>
      </c>
      <c r="L31" s="9">
        <v>70</v>
      </c>
      <c r="M31" s="60" t="str">
        <f>CONCATENATE($G$16,$H$16,".",$I$16,".","0",RIGHT($M$22,1),".",RIGHT(V31,1),$A29)</f>
        <v>M461.19.04.S3</v>
      </c>
      <c r="N31" s="61"/>
      <c r="O31" s="62"/>
      <c r="P31" s="7">
        <v>10</v>
      </c>
      <c r="Q31" s="8" t="s">
        <v>21</v>
      </c>
      <c r="R31" s="8"/>
      <c r="S31" s="8"/>
      <c r="T31" s="8"/>
      <c r="U31" s="8"/>
      <c r="V31" s="49" t="s">
        <v>23</v>
      </c>
      <c r="W31" s="9"/>
    </row>
    <row r="32" spans="1:23" s="11" customFormat="1" ht="15.75" thickTop="1" x14ac:dyDescent="0.2">
      <c r="A32" s="55" t="s">
        <v>26</v>
      </c>
      <c r="B32" s="58" t="s">
        <v>42</v>
      </c>
      <c r="C32" s="51"/>
      <c r="D32" s="51"/>
      <c r="E32" s="51"/>
      <c r="F32" s="51"/>
      <c r="G32" s="51"/>
      <c r="H32" s="51"/>
      <c r="I32" s="51"/>
      <c r="J32" s="51"/>
      <c r="K32" s="51"/>
      <c r="L32" s="52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3" s="11" customFormat="1" ht="2.25" customHeight="1" x14ac:dyDescent="0.2">
      <c r="A33" s="56"/>
      <c r="B33" s="59"/>
      <c r="C33" s="53"/>
      <c r="D33" s="53"/>
      <c r="E33" s="53"/>
      <c r="F33" s="53"/>
      <c r="G33" s="53"/>
      <c r="H33" s="53"/>
      <c r="I33" s="53"/>
      <c r="J33" s="53"/>
      <c r="K33" s="53"/>
      <c r="L33" s="54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4"/>
    </row>
    <row r="34" spans="1:23" s="11" customFormat="1" ht="18.75" customHeight="1" thickBot="1" x14ac:dyDescent="0.25">
      <c r="A34" s="57"/>
      <c r="B34" s="102" t="str">
        <f>CONCATENATE($G$16,$H$16,".",$I$16,".","0",RIGHT($B$22,1),".",RIGHT($K$34,1),$A$32,"-ij")</f>
        <v>M461.19.03.S4-ij</v>
      </c>
      <c r="C34" s="103"/>
      <c r="D34" s="104"/>
      <c r="E34" s="7">
        <v>7</v>
      </c>
      <c r="F34" s="8" t="s">
        <v>25</v>
      </c>
      <c r="G34" s="8">
        <v>28</v>
      </c>
      <c r="H34" s="8">
        <v>0</v>
      </c>
      <c r="I34" s="8">
        <v>14</v>
      </c>
      <c r="J34" s="8">
        <v>0</v>
      </c>
      <c r="K34" s="49" t="s">
        <v>23</v>
      </c>
      <c r="L34" s="9">
        <v>56</v>
      </c>
      <c r="M34" s="63"/>
      <c r="N34" s="64"/>
      <c r="O34" s="71"/>
      <c r="P34" s="7"/>
      <c r="Q34" s="8"/>
      <c r="R34" s="8"/>
      <c r="S34" s="8"/>
      <c r="T34" s="8"/>
      <c r="U34" s="8"/>
      <c r="V34" s="49"/>
      <c r="W34" s="9"/>
    </row>
    <row r="35" spans="1:23" s="11" customFormat="1" ht="15.75" thickTop="1" x14ac:dyDescent="0.2">
      <c r="A35" s="55" t="s">
        <v>27</v>
      </c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4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2"/>
    </row>
    <row r="36" spans="1:23" s="11" customFormat="1" ht="2.25" customHeight="1" x14ac:dyDescent="0.2">
      <c r="A36" s="56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7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4"/>
    </row>
    <row r="37" spans="1:23" s="11" customFormat="1" ht="15.75" thickBot="1" x14ac:dyDescent="0.25">
      <c r="A37" s="57"/>
      <c r="B37" s="63"/>
      <c r="C37" s="64"/>
      <c r="D37" s="71"/>
      <c r="E37" s="7"/>
      <c r="F37" s="8"/>
      <c r="G37" s="8"/>
      <c r="H37" s="8"/>
      <c r="I37" s="8"/>
      <c r="J37" s="8"/>
      <c r="K37" s="49"/>
      <c r="L37" s="9"/>
      <c r="M37" s="63"/>
      <c r="N37" s="64"/>
      <c r="O37" s="71"/>
      <c r="P37" s="7"/>
      <c r="Q37" s="8"/>
      <c r="R37" s="8"/>
      <c r="S37" s="8"/>
      <c r="T37" s="8"/>
      <c r="U37" s="8"/>
      <c r="V37" s="49"/>
      <c r="W37" s="9"/>
    </row>
    <row r="38" spans="1:23" s="11" customFormat="1" ht="16.5" customHeight="1" thickTop="1" x14ac:dyDescent="0.2">
      <c r="A38" s="91" t="s">
        <v>28</v>
      </c>
      <c r="B38" s="84" t="s">
        <v>29</v>
      </c>
      <c r="C38" s="85"/>
      <c r="D38" s="18"/>
      <c r="E38" s="82">
        <f>SUM(G25:J25,G28:J28,G31:J31,G34:J34,G37:J37)</f>
        <v>196</v>
      </c>
      <c r="F38" s="83"/>
      <c r="G38" s="88" t="s">
        <v>30</v>
      </c>
      <c r="H38" s="89"/>
      <c r="I38" s="89"/>
      <c r="J38" s="90"/>
      <c r="K38" s="92">
        <f>SUM(L25,L28,L31,L34,L37)</f>
        <v>252</v>
      </c>
      <c r="L38" s="83"/>
      <c r="M38" s="84" t="s">
        <v>29</v>
      </c>
      <c r="N38" s="85"/>
      <c r="O38" s="18"/>
      <c r="P38" s="82">
        <f>SUM(R25:U25,R28:U28,R31:U31,R34:U34,R37:U37)</f>
        <v>196</v>
      </c>
      <c r="Q38" s="83"/>
      <c r="R38" s="88" t="s">
        <v>30</v>
      </c>
      <c r="S38" s="89"/>
      <c r="T38" s="89"/>
      <c r="U38" s="90"/>
      <c r="V38" s="92">
        <f>SUM(W25,W28,W31,W34,W37)</f>
        <v>280</v>
      </c>
      <c r="W38" s="83"/>
    </row>
    <row r="39" spans="1:23" s="11" customFormat="1" ht="16.5" thickBot="1" x14ac:dyDescent="0.25">
      <c r="A39" s="98"/>
      <c r="B39" s="67" t="s">
        <v>31</v>
      </c>
      <c r="C39" s="68"/>
      <c r="D39" s="21"/>
      <c r="E39" s="69">
        <f>SUM(E25,E28,E31,E34,E37)</f>
        <v>30</v>
      </c>
      <c r="F39" s="70"/>
      <c r="G39" s="67" t="s">
        <v>32</v>
      </c>
      <c r="H39" s="68"/>
      <c r="I39" s="68"/>
      <c r="J39" s="78"/>
      <c r="K39" s="67"/>
      <c r="L39" s="78"/>
      <c r="M39" s="67" t="s">
        <v>31</v>
      </c>
      <c r="N39" s="68"/>
      <c r="O39" s="21"/>
      <c r="P39" s="69">
        <f>SUM(P25,P28,P31,P34,P37)</f>
        <v>30</v>
      </c>
      <c r="Q39" s="70"/>
      <c r="R39" s="67" t="s">
        <v>43</v>
      </c>
      <c r="S39" s="68"/>
      <c r="T39" s="68"/>
      <c r="U39" s="78"/>
      <c r="V39" s="67" t="s">
        <v>44</v>
      </c>
      <c r="W39" s="78"/>
    </row>
    <row r="40" spans="1:23" s="11" customFormat="1" ht="16.5" customHeight="1" thickTop="1" x14ac:dyDescent="0.2">
      <c r="A40" s="91" t="s">
        <v>33</v>
      </c>
      <c r="B40" s="84" t="s">
        <v>29</v>
      </c>
      <c r="C40" s="85"/>
      <c r="D40" s="19"/>
      <c r="E40" s="82">
        <f>SUM(G41:J41)</f>
        <v>14</v>
      </c>
      <c r="F40" s="83"/>
      <c r="G40" s="25"/>
      <c r="H40" s="16"/>
      <c r="I40" s="16"/>
      <c r="J40" s="16"/>
      <c r="K40" s="16"/>
      <c r="L40" s="17"/>
      <c r="M40" s="84" t="s">
        <v>29</v>
      </c>
      <c r="N40" s="85"/>
      <c r="O40" s="19"/>
      <c r="P40" s="86">
        <f>SUM(R41:U41)</f>
        <v>14</v>
      </c>
      <c r="Q40" s="87"/>
      <c r="R40" s="25"/>
      <c r="S40" s="16"/>
      <c r="T40" s="16"/>
      <c r="U40" s="16"/>
      <c r="V40" s="16"/>
      <c r="W40" s="17"/>
    </row>
    <row r="41" spans="1:23" s="11" customFormat="1" ht="15.75" thickBot="1" x14ac:dyDescent="0.25">
      <c r="A41" s="98"/>
      <c r="B41" s="67" t="s">
        <v>34</v>
      </c>
      <c r="C41" s="68"/>
      <c r="D41" s="20"/>
      <c r="E41" s="20"/>
      <c r="F41" s="24"/>
      <c r="G41" s="26">
        <f>(G25+G28+G31+G34)/14</f>
        <v>8</v>
      </c>
      <c r="H41" s="27">
        <f>(H25+H28+H31+H34)/14</f>
        <v>2</v>
      </c>
      <c r="I41" s="27">
        <f>(I25+I28+I31+I34)/14</f>
        <v>4</v>
      </c>
      <c r="J41" s="27">
        <f>(J25+J28+J31+J34)/14</f>
        <v>0</v>
      </c>
      <c r="K41" s="22" t="s">
        <v>35</v>
      </c>
      <c r="L41" s="23"/>
      <c r="M41" s="67" t="s">
        <v>34</v>
      </c>
      <c r="N41" s="68"/>
      <c r="O41" s="20"/>
      <c r="P41" s="20"/>
      <c r="Q41" s="24"/>
      <c r="R41" s="26">
        <f>(R25+R28+R31+R34)/14</f>
        <v>0</v>
      </c>
      <c r="S41" s="27">
        <f>(S25+S28+S31+S34)/14</f>
        <v>0</v>
      </c>
      <c r="T41" s="27">
        <f>(T25+T28+T31+T34)/14</f>
        <v>0</v>
      </c>
      <c r="U41" s="27">
        <f>(U25+U28+U31+U34)/14</f>
        <v>14</v>
      </c>
      <c r="V41" s="22" t="s">
        <v>35</v>
      </c>
      <c r="W41" s="23"/>
    </row>
    <row r="42" spans="1:23" s="11" customFormat="1" ht="9.75" customHeight="1" thickTop="1" x14ac:dyDescent="0.2">
      <c r="A42" s="13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</row>
    <row r="43" spans="1:23" s="11" customFormat="1" ht="15.75" x14ac:dyDescent="0.2">
      <c r="A43" s="109" t="s">
        <v>45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</row>
    <row r="44" spans="1:23" s="11" customFormat="1" ht="16.5" thickBot="1" x14ac:dyDescent="0.25">
      <c r="A44" s="110" t="s">
        <v>36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</row>
    <row r="45" spans="1:23" s="11" customFormat="1" ht="17.25" thickTop="1" thickBot="1" x14ac:dyDescent="0.25">
      <c r="A45" s="6"/>
      <c r="B45" s="93" t="s">
        <v>37</v>
      </c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94" t="s">
        <v>38</v>
      </c>
      <c r="N45" s="94"/>
      <c r="O45" s="94"/>
      <c r="P45" s="94"/>
      <c r="Q45" s="94"/>
      <c r="R45" s="94"/>
      <c r="S45" s="94"/>
      <c r="T45" s="94"/>
      <c r="U45" s="94"/>
      <c r="V45" s="94"/>
      <c r="W45" s="95"/>
    </row>
    <row r="46" spans="1:23" s="11" customFormat="1" ht="15.75" thickTop="1" x14ac:dyDescent="0.2">
      <c r="A46" s="56" t="s">
        <v>46</v>
      </c>
      <c r="B46" s="79" t="s">
        <v>61</v>
      </c>
      <c r="C46" s="80"/>
      <c r="D46" s="80"/>
      <c r="E46" s="80"/>
      <c r="F46" s="80"/>
      <c r="G46" s="80"/>
      <c r="H46" s="80"/>
      <c r="I46" s="80"/>
      <c r="J46" s="80"/>
      <c r="K46" s="80"/>
      <c r="L46" s="8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2"/>
    </row>
    <row r="47" spans="1:23" s="11" customFormat="1" x14ac:dyDescent="0.2">
      <c r="A47" s="56"/>
      <c r="B47" s="59"/>
      <c r="C47" s="53"/>
      <c r="D47" s="53"/>
      <c r="E47" s="53"/>
      <c r="F47" s="53"/>
      <c r="G47" s="53"/>
      <c r="H47" s="53"/>
      <c r="I47" s="53"/>
      <c r="J47" s="53"/>
      <c r="K47" s="53"/>
      <c r="L47" s="54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4"/>
    </row>
    <row r="48" spans="1:23" s="11" customFormat="1" ht="26.25" customHeight="1" thickBot="1" x14ac:dyDescent="0.25">
      <c r="A48" s="57"/>
      <c r="B48" s="102" t="str">
        <f>CONCATENATE($G$16,$H$16,".",$I$16,".","0",RIGHT($B$22,1),".",RIGHT($K$31,1),$A$29,"-",A46)</f>
        <v>M461.19.03.V3-01</v>
      </c>
      <c r="C48" s="103"/>
      <c r="D48" s="104"/>
      <c r="E48" s="7">
        <v>7</v>
      </c>
      <c r="F48" s="8" t="s">
        <v>25</v>
      </c>
      <c r="G48" s="8">
        <v>28</v>
      </c>
      <c r="H48" s="8">
        <v>14</v>
      </c>
      <c r="I48" s="8">
        <v>14</v>
      </c>
      <c r="J48" s="8">
        <v>0</v>
      </c>
      <c r="K48" s="36" t="s">
        <v>56</v>
      </c>
      <c r="L48" s="9">
        <v>70</v>
      </c>
      <c r="M48" s="63"/>
      <c r="N48" s="64"/>
      <c r="O48" s="64"/>
      <c r="P48" s="7"/>
      <c r="Q48" s="8"/>
      <c r="R48" s="8"/>
      <c r="S48" s="8"/>
      <c r="T48" s="8"/>
      <c r="U48" s="8"/>
      <c r="V48" s="49"/>
      <c r="W48" s="9"/>
    </row>
    <row r="49" spans="1:23" s="11" customFormat="1" ht="15.75" thickTop="1" x14ac:dyDescent="0.2">
      <c r="A49" s="55" t="s">
        <v>47</v>
      </c>
      <c r="B49" s="58" t="s">
        <v>62</v>
      </c>
      <c r="C49" s="51"/>
      <c r="D49" s="51"/>
      <c r="E49" s="51"/>
      <c r="F49" s="51"/>
      <c r="G49" s="51"/>
      <c r="H49" s="51"/>
      <c r="I49" s="51"/>
      <c r="J49" s="51"/>
      <c r="K49" s="51"/>
      <c r="L49" s="52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2"/>
    </row>
    <row r="50" spans="1:23" s="11" customFormat="1" x14ac:dyDescent="0.2">
      <c r="A50" s="56"/>
      <c r="B50" s="59"/>
      <c r="C50" s="53"/>
      <c r="D50" s="53"/>
      <c r="E50" s="53"/>
      <c r="F50" s="53"/>
      <c r="G50" s="53"/>
      <c r="H50" s="53"/>
      <c r="I50" s="53"/>
      <c r="J50" s="53"/>
      <c r="K50" s="53"/>
      <c r="L50" s="54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4"/>
    </row>
    <row r="51" spans="1:23" s="11" customFormat="1" ht="26.25" customHeight="1" thickBot="1" x14ac:dyDescent="0.25">
      <c r="A51" s="57"/>
      <c r="B51" s="102" t="str">
        <f>CONCATENATE($G$16,$H$16,".",$I$16,".","0",RIGHT($B$22,1),".",RIGHT($K$31,1),$A$29,"-",A49)</f>
        <v>M461.19.03.V3-02</v>
      </c>
      <c r="C51" s="103"/>
      <c r="D51" s="104"/>
      <c r="E51" s="7">
        <v>7</v>
      </c>
      <c r="F51" s="8" t="s">
        <v>25</v>
      </c>
      <c r="G51" s="8">
        <v>28</v>
      </c>
      <c r="H51" s="8">
        <v>14</v>
      </c>
      <c r="I51" s="8">
        <v>14</v>
      </c>
      <c r="J51" s="8">
        <v>0</v>
      </c>
      <c r="K51" s="36" t="s">
        <v>56</v>
      </c>
      <c r="L51" s="9">
        <v>70</v>
      </c>
      <c r="M51" s="63"/>
      <c r="N51" s="64"/>
      <c r="O51" s="64"/>
      <c r="P51" s="7"/>
      <c r="Q51" s="8"/>
      <c r="R51" s="8"/>
      <c r="S51" s="8"/>
      <c r="T51" s="8"/>
      <c r="U51" s="8"/>
      <c r="V51" s="49"/>
      <c r="W51" s="9"/>
    </row>
    <row r="52" spans="1:23" s="11" customFormat="1" ht="15.75" thickTop="1" x14ac:dyDescent="0.2">
      <c r="A52" s="55" t="s">
        <v>48</v>
      </c>
      <c r="B52" s="72" t="s">
        <v>63</v>
      </c>
      <c r="C52" s="73"/>
      <c r="D52" s="73"/>
      <c r="E52" s="73"/>
      <c r="F52" s="73"/>
      <c r="G52" s="73"/>
      <c r="H52" s="73"/>
      <c r="I52" s="73"/>
      <c r="J52" s="73"/>
      <c r="K52" s="73"/>
      <c r="L52" s="74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2"/>
    </row>
    <row r="53" spans="1:23" s="11" customFormat="1" x14ac:dyDescent="0.2">
      <c r="A53" s="56"/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100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1:23" s="11" customFormat="1" ht="26.25" customHeight="1" thickBot="1" x14ac:dyDescent="0.25">
      <c r="A54" s="57"/>
      <c r="B54" s="102" t="str">
        <f>CONCATENATE($G$16,$H$16,".",$I$16,".","0",RIGHT($B$22,1),".",RIGHT($K$31,1),$A$29,"-",A52)</f>
        <v>M461.19.03.V3-03</v>
      </c>
      <c r="C54" s="103"/>
      <c r="D54" s="104"/>
      <c r="E54" s="7">
        <v>7</v>
      </c>
      <c r="F54" s="8" t="s">
        <v>25</v>
      </c>
      <c r="G54" s="8">
        <v>28</v>
      </c>
      <c r="H54" s="8">
        <v>14</v>
      </c>
      <c r="I54" s="8">
        <v>14</v>
      </c>
      <c r="J54" s="8">
        <v>0</v>
      </c>
      <c r="K54" s="36" t="s">
        <v>56</v>
      </c>
      <c r="L54" s="9">
        <v>70</v>
      </c>
      <c r="M54" s="101"/>
      <c r="N54" s="64"/>
      <c r="O54" s="71"/>
      <c r="P54" s="7"/>
      <c r="Q54" s="8"/>
      <c r="R54" s="8"/>
      <c r="S54" s="8"/>
      <c r="T54" s="8"/>
      <c r="U54" s="8"/>
      <c r="V54" s="49"/>
      <c r="W54" s="9"/>
    </row>
    <row r="55" spans="1:23" s="11" customFormat="1" ht="15.75" thickTop="1" x14ac:dyDescent="0.2">
      <c r="A55" s="56" t="s">
        <v>49</v>
      </c>
      <c r="B55" s="51" t="s">
        <v>64</v>
      </c>
      <c r="C55" s="51"/>
      <c r="D55" s="51"/>
      <c r="E55" s="51"/>
      <c r="F55" s="51"/>
      <c r="G55" s="51"/>
      <c r="H55" s="51"/>
      <c r="I55" s="51"/>
      <c r="J55" s="51"/>
      <c r="K55" s="51"/>
      <c r="L55" s="52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2"/>
    </row>
    <row r="56" spans="1:23" s="11" customFormat="1" x14ac:dyDescent="0.2">
      <c r="A56" s="56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4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1:23" s="11" customFormat="1" ht="18.75" customHeight="1" thickBot="1" x14ac:dyDescent="0.25">
      <c r="A57" s="57"/>
      <c r="B57" s="102" t="str">
        <f>CONCATENATE($G$16,$H$16,".",$I$16,".","0",RIGHT($B$22,1),".",RIGHT($K$34,1),$A$32,"-",A55)</f>
        <v>M461.19.03.S4-04</v>
      </c>
      <c r="C57" s="103"/>
      <c r="D57" s="104"/>
      <c r="E57" s="7">
        <v>7</v>
      </c>
      <c r="F57" s="8" t="s">
        <v>25</v>
      </c>
      <c r="G57" s="8">
        <v>28</v>
      </c>
      <c r="H57" s="8">
        <v>0</v>
      </c>
      <c r="I57" s="8">
        <v>14</v>
      </c>
      <c r="J57" s="8">
        <v>0</v>
      </c>
      <c r="K57" s="49" t="s">
        <v>23</v>
      </c>
      <c r="L57" s="9">
        <v>56</v>
      </c>
      <c r="M57" s="63"/>
      <c r="N57" s="64"/>
      <c r="O57" s="64"/>
      <c r="P57" s="7"/>
      <c r="Q57" s="8"/>
      <c r="R57" s="8"/>
      <c r="S57" s="8"/>
      <c r="T57" s="8"/>
      <c r="U57" s="8"/>
      <c r="V57" s="49"/>
      <c r="W57" s="9"/>
    </row>
    <row r="58" spans="1:23" s="11" customFormat="1" ht="15.75" thickTop="1" x14ac:dyDescent="0.2">
      <c r="A58" s="55" t="s">
        <v>50</v>
      </c>
      <c r="B58" s="51" t="s">
        <v>65</v>
      </c>
      <c r="C58" s="51"/>
      <c r="D58" s="51"/>
      <c r="E58" s="51"/>
      <c r="F58" s="51"/>
      <c r="G58" s="51"/>
      <c r="H58" s="51"/>
      <c r="I58" s="51"/>
      <c r="J58" s="51"/>
      <c r="K58" s="51"/>
      <c r="L58" s="52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2"/>
    </row>
    <row r="59" spans="1:23" s="11" customFormat="1" x14ac:dyDescent="0.2">
      <c r="A59" s="56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4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4"/>
    </row>
    <row r="60" spans="1:23" s="11" customFormat="1" ht="18.75" customHeight="1" thickBot="1" x14ac:dyDescent="0.25">
      <c r="A60" s="57"/>
      <c r="B60" s="102" t="str">
        <f>CONCATENATE($G$16,$H$16,".",$I$16,".","0",RIGHT($B$22,1),".",RIGHT($K$34,1),$A$32,"-",A58)</f>
        <v>M461.19.03.S4-05</v>
      </c>
      <c r="C60" s="103"/>
      <c r="D60" s="104"/>
      <c r="E60" s="7">
        <v>7</v>
      </c>
      <c r="F60" s="8" t="s">
        <v>25</v>
      </c>
      <c r="G60" s="8">
        <v>28</v>
      </c>
      <c r="H60" s="8">
        <v>0</v>
      </c>
      <c r="I60" s="8">
        <v>14</v>
      </c>
      <c r="J60" s="8">
        <v>0</v>
      </c>
      <c r="K60" s="49" t="s">
        <v>23</v>
      </c>
      <c r="L60" s="9">
        <v>56</v>
      </c>
      <c r="M60" s="63"/>
      <c r="N60" s="64"/>
      <c r="O60" s="64"/>
      <c r="P60" s="7"/>
      <c r="Q60" s="8"/>
      <c r="R60" s="8"/>
      <c r="S60" s="8"/>
      <c r="T60" s="8"/>
      <c r="U60" s="8"/>
      <c r="V60" s="49"/>
      <c r="W60" s="9"/>
    </row>
    <row r="61" spans="1:23" s="11" customFormat="1" ht="15.75" thickTop="1" x14ac:dyDescent="0.2">
      <c r="A61" s="55" t="s">
        <v>51</v>
      </c>
      <c r="B61" s="51" t="s">
        <v>66</v>
      </c>
      <c r="C61" s="51"/>
      <c r="D61" s="51"/>
      <c r="E61" s="51"/>
      <c r="F61" s="51"/>
      <c r="G61" s="51"/>
      <c r="H61" s="51"/>
      <c r="I61" s="51"/>
      <c r="J61" s="51"/>
      <c r="K61" s="51"/>
      <c r="L61" s="52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2"/>
    </row>
    <row r="62" spans="1:23" s="11" customFormat="1" x14ac:dyDescent="0.2">
      <c r="A62" s="56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4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4"/>
    </row>
    <row r="63" spans="1:23" s="11" customFormat="1" ht="18.75" customHeight="1" thickBot="1" x14ac:dyDescent="0.25">
      <c r="A63" s="57"/>
      <c r="B63" s="102" t="str">
        <f>CONCATENATE($G$16,$H$16,".",$I$16,".","0",RIGHT($B$22,1),".",RIGHT($K$34,1),$A$32,"-",A61)</f>
        <v>M461.19.03.S4-06</v>
      </c>
      <c r="C63" s="103"/>
      <c r="D63" s="104"/>
      <c r="E63" s="7">
        <v>7</v>
      </c>
      <c r="F63" s="8" t="s">
        <v>25</v>
      </c>
      <c r="G63" s="8">
        <v>28</v>
      </c>
      <c r="H63" s="8">
        <v>0</v>
      </c>
      <c r="I63" s="8">
        <v>14</v>
      </c>
      <c r="J63" s="8">
        <v>0</v>
      </c>
      <c r="K63" s="49" t="s">
        <v>23</v>
      </c>
      <c r="L63" s="9">
        <v>56</v>
      </c>
      <c r="M63" s="101"/>
      <c r="N63" s="64"/>
      <c r="O63" s="71"/>
      <c r="P63" s="7"/>
      <c r="Q63" s="8"/>
      <c r="R63" s="8"/>
      <c r="S63" s="8"/>
      <c r="T63" s="8"/>
      <c r="U63" s="8"/>
      <c r="V63" s="49"/>
      <c r="W63" s="9"/>
    </row>
    <row r="64" spans="1:23" s="11" customFormat="1" ht="9.75" customHeight="1" thickTop="1" x14ac:dyDescent="0.2">
      <c r="A64" s="13"/>
      <c r="B64" s="50"/>
      <c r="C64" s="50"/>
      <c r="D64" s="50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</row>
    <row r="65" spans="1:23" s="106" customFormat="1" ht="15.75" x14ac:dyDescent="0.3">
      <c r="A65" s="107" t="s">
        <v>52</v>
      </c>
      <c r="Q65" s="108" t="s">
        <v>53</v>
      </c>
      <c r="R65" s="108"/>
      <c r="S65" s="108"/>
      <c r="T65" s="108"/>
      <c r="U65" s="108"/>
      <c r="V65" s="108"/>
      <c r="W65" s="108"/>
    </row>
    <row r="66" spans="1:23" s="106" customFormat="1" ht="15.75" x14ac:dyDescent="0.3">
      <c r="A66" s="107" t="s">
        <v>54</v>
      </c>
      <c r="O66" s="108" t="s">
        <v>55</v>
      </c>
      <c r="P66" s="108"/>
      <c r="Q66" s="108"/>
      <c r="R66" s="108"/>
      <c r="S66" s="108"/>
      <c r="T66" s="108"/>
      <c r="U66" s="108"/>
      <c r="V66" s="108"/>
      <c r="W66" s="108"/>
    </row>
    <row r="67" spans="1:23" s="11" customFormat="1" x14ac:dyDescent="0.2"/>
    <row r="68" spans="1:23" s="11" customFormat="1" x14ac:dyDescent="0.2"/>
    <row r="69" spans="1:23" s="11" customFormat="1" x14ac:dyDescent="0.2"/>
    <row r="70" spans="1:23" s="11" customFormat="1" x14ac:dyDescent="0.2"/>
    <row r="71" spans="1:23" s="11" customFormat="1" x14ac:dyDescent="0.2"/>
    <row r="72" spans="1:23" s="11" customFormat="1" x14ac:dyDescent="0.2"/>
    <row r="73" spans="1:23" s="11" customFormat="1" x14ac:dyDescent="0.2"/>
    <row r="74" spans="1:23" s="11" customFormat="1" x14ac:dyDescent="0.2"/>
    <row r="75" spans="1:23" s="11" customFormat="1" x14ac:dyDescent="0.2"/>
    <row r="76" spans="1:23" s="11" customFormat="1" x14ac:dyDescent="0.2"/>
    <row r="77" spans="1:23" s="11" customFormat="1" x14ac:dyDescent="0.2"/>
    <row r="78" spans="1:23" s="11" customFormat="1" x14ac:dyDescent="0.2"/>
    <row r="79" spans="1:23" s="11" customFormat="1" x14ac:dyDescent="0.2"/>
    <row r="80" spans="1:23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</sheetData>
  <mergeCells count="95">
    <mergeCell ref="M63:O63"/>
    <mergeCell ref="M48:O48"/>
    <mergeCell ref="B48:D48"/>
    <mergeCell ref="B46:L47"/>
    <mergeCell ref="A52:A54"/>
    <mergeCell ref="B52:L53"/>
    <mergeCell ref="M52:W53"/>
    <mergeCell ref="B54:D54"/>
    <mergeCell ref="M54:O54"/>
    <mergeCell ref="B45:L45"/>
    <mergeCell ref="M45:W45"/>
    <mergeCell ref="A46:A48"/>
    <mergeCell ref="A8:R8"/>
    <mergeCell ref="B42:L42"/>
    <mergeCell ref="M42:W42"/>
    <mergeCell ref="A40:A41"/>
    <mergeCell ref="B40:C40"/>
    <mergeCell ref="R39:U39"/>
    <mergeCell ref="A32:A34"/>
    <mergeCell ref="B32:L33"/>
    <mergeCell ref="M32:W33"/>
    <mergeCell ref="B34:D34"/>
    <mergeCell ref="M34:O34"/>
    <mergeCell ref="V38:W38"/>
    <mergeCell ref="A29:A31"/>
    <mergeCell ref="M29:W30"/>
    <mergeCell ref="B31:D31"/>
    <mergeCell ref="M31:O31"/>
    <mergeCell ref="B38:C38"/>
    <mergeCell ref="E38:F38"/>
    <mergeCell ref="G38:J38"/>
    <mergeCell ref="M38:N38"/>
    <mergeCell ref="P38:Q38"/>
    <mergeCell ref="A38:A39"/>
    <mergeCell ref="K38:L38"/>
    <mergeCell ref="K39:L39"/>
    <mergeCell ref="E39:F39"/>
    <mergeCell ref="V39:W39"/>
    <mergeCell ref="P39:Q39"/>
    <mergeCell ref="A35:A37"/>
    <mergeCell ref="B35:L36"/>
    <mergeCell ref="A19:W19"/>
    <mergeCell ref="A20:W20"/>
    <mergeCell ref="A21:W21"/>
    <mergeCell ref="B22:L22"/>
    <mergeCell ref="M22:W22"/>
    <mergeCell ref="A26:A28"/>
    <mergeCell ref="B28:D28"/>
    <mergeCell ref="M28:O28"/>
    <mergeCell ref="A23:A25"/>
    <mergeCell ref="B41:C41"/>
    <mergeCell ref="M41:N41"/>
    <mergeCell ref="B26:L27"/>
    <mergeCell ref="M26:W27"/>
    <mergeCell ref="M25:O25"/>
    <mergeCell ref="B25:D25"/>
    <mergeCell ref="G39:J39"/>
    <mergeCell ref="M39:N39"/>
    <mergeCell ref="B23:L24"/>
    <mergeCell ref="E40:F40"/>
    <mergeCell ref="M40:N40"/>
    <mergeCell ref="P40:Q40"/>
    <mergeCell ref="M23:W24"/>
    <mergeCell ref="M35:W36"/>
    <mergeCell ref="M37:O37"/>
    <mergeCell ref="B37:D37"/>
    <mergeCell ref="B39:C39"/>
    <mergeCell ref="R38:U38"/>
    <mergeCell ref="B29:L30"/>
    <mergeCell ref="O66:W66"/>
    <mergeCell ref="A9:J9"/>
    <mergeCell ref="A10:I10"/>
    <mergeCell ref="Q65:W65"/>
    <mergeCell ref="M46:W47"/>
    <mergeCell ref="A43:W43"/>
    <mergeCell ref="A44:W44"/>
    <mergeCell ref="A49:A51"/>
    <mergeCell ref="B49:L50"/>
    <mergeCell ref="M49:W50"/>
    <mergeCell ref="B51:D51"/>
    <mergeCell ref="M51:O51"/>
    <mergeCell ref="A55:A57"/>
    <mergeCell ref="B55:L56"/>
    <mergeCell ref="M55:W56"/>
    <mergeCell ref="B57:D57"/>
    <mergeCell ref="M57:O57"/>
    <mergeCell ref="A58:A60"/>
    <mergeCell ref="B58:L59"/>
    <mergeCell ref="M58:W59"/>
    <mergeCell ref="B60:D60"/>
    <mergeCell ref="M60:O60"/>
    <mergeCell ref="A61:A63"/>
    <mergeCell ref="B61:L62"/>
    <mergeCell ref="M61:W62"/>
    <mergeCell ref="B63:D63"/>
  </mergeCells>
  <phoneticPr fontId="0" type="noConversion"/>
  <printOptions horizontalCentered="1"/>
  <pageMargins left="0.25" right="0.25" top="0.75" bottom="0.75" header="0.3" footer="0.3"/>
  <pageSetup paperSize="9" scale="70" orientation="portrait" r:id="rId1"/>
  <headerFooter alignWithMargins="0">
    <oddHeader xml:space="preserve">&amp;R
</oddHeader>
  </headerFooter>
  <rowBreaks count="1" manualBreakCount="1">
    <brk id="67" max="22" man="1"/>
  </rowBreaks>
  <ignoredErrors>
    <ignoredError sqref="H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Anii I-II</vt:lpstr>
      <vt:lpstr>'Anii I-II'!Print_Area</vt:lpstr>
    </vt:vector>
  </TitlesOfParts>
  <Manager/>
  <Company>User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Nicoleta Dronca</cp:lastModifiedBy>
  <cp:revision/>
  <cp:lastPrinted>2019-10-07T12:14:22Z</cp:lastPrinted>
  <dcterms:created xsi:type="dcterms:W3CDTF">2005-09-25T13:40:53Z</dcterms:created>
  <dcterms:modified xsi:type="dcterms:W3CDTF">2019-10-07T12:15:27Z</dcterms:modified>
  <cp:category/>
  <cp:contentStatus/>
</cp:coreProperties>
</file>