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PLANURI INVATAMANT MASTER 2019-2020 - anul 2\"/>
    </mc:Choice>
  </mc:AlternateContent>
  <bookViews>
    <workbookView xWindow="0" yWindow="0" windowWidth="19200" windowHeight="10995"/>
  </bookViews>
  <sheets>
    <sheet name="Anii I-II" sheetId="1" r:id="rId1"/>
  </sheets>
  <definedNames>
    <definedName name="_xlnm.Print_Area" localSheetId="0">'Anii I-II'!$A$1:$W$59</definedName>
  </definedNames>
  <calcPr calcId="152511"/>
</workbook>
</file>

<file path=xl/calcChain.xml><?xml version="1.0" encoding="utf-8"?>
<calcChain xmlns="http://schemas.openxmlformats.org/spreadsheetml/2006/main">
  <c r="F54" i="1" l="1"/>
  <c r="G54" i="1"/>
  <c r="H54" i="1"/>
  <c r="I54" i="1"/>
  <c r="J54" i="1"/>
  <c r="K54" i="1"/>
  <c r="E54" i="1"/>
  <c r="F51" i="1"/>
  <c r="G51" i="1"/>
  <c r="H51" i="1"/>
  <c r="I51" i="1"/>
  <c r="J51" i="1"/>
  <c r="K51" i="1"/>
  <c r="E51" i="1"/>
  <c r="M33" i="1" l="1"/>
  <c r="M30" i="1"/>
  <c r="M27" i="1"/>
  <c r="B36" i="1"/>
  <c r="B33" i="1"/>
  <c r="B30" i="1"/>
  <c r="B27" i="1"/>
  <c r="B54" i="1" l="1"/>
  <c r="B51" i="1"/>
  <c r="P41" i="1" l="1"/>
  <c r="W30" i="1" s="1"/>
  <c r="P40" i="1"/>
  <c r="U43" i="1"/>
  <c r="T43" i="1"/>
  <c r="S43" i="1"/>
  <c r="R43" i="1"/>
  <c r="J43" i="1"/>
  <c r="I43" i="1"/>
  <c r="H43" i="1"/>
  <c r="G43" i="1"/>
  <c r="E41" i="1"/>
  <c r="E40" i="1"/>
  <c r="W27" i="1" l="1"/>
  <c r="L36" i="1"/>
  <c r="L27" i="1"/>
  <c r="L33" i="1"/>
  <c r="W33" i="1"/>
  <c r="V40" i="1" s="1"/>
  <c r="L30" i="1"/>
  <c r="P42" i="1"/>
  <c r="L54" i="1" l="1"/>
  <c r="L51" i="1"/>
  <c r="K40" i="1"/>
  <c r="E42" i="1"/>
</calcChain>
</file>

<file path=xl/sharedStrings.xml><?xml version="1.0" encoding="utf-8"?>
<sst xmlns="http://schemas.openxmlformats.org/spreadsheetml/2006/main" count="78" uniqueCount="59">
  <si>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</si>
  <si>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</si>
  <si>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</si>
  <si>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</si>
  <si>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</si>
  <si>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</si>
  <si>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</si>
  <si>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</si>
  <si>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Universitatea Politehnica Timişoara</t>
  </si>
  <si>
    <t xml:space="preserve">evaluări: </t>
  </si>
  <si>
    <t>ANUL II</t>
  </si>
  <si>
    <t>DISCIPLINE OPTIONALE</t>
  </si>
  <si>
    <t>RECTOR,</t>
  </si>
  <si>
    <t>SEMESTRUL 3</t>
  </si>
  <si>
    <t>SEMESTRUL 4</t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</si>
  <si>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</si>
  <si>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t>Prof.univ.dr.ing.Viorel-Aurel ŞERBAN</t>
  </si>
  <si>
    <t>DECAN,</t>
  </si>
  <si>
    <t>ciclul</t>
  </si>
  <si>
    <t>c1c2c3</t>
  </si>
  <si>
    <t>a1a2</t>
  </si>
  <si>
    <t>M</t>
  </si>
  <si>
    <t>1</t>
  </si>
  <si>
    <t>2</t>
  </si>
  <si>
    <t>3</t>
  </si>
  <si>
    <t>4</t>
  </si>
  <si>
    <t>5</t>
  </si>
  <si>
    <t>01</t>
  </si>
  <si>
    <t>02</t>
  </si>
  <si>
    <r>
      <t xml:space="preserve">Domeniul fundamental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ŞTIINŢE INGINEREŞTI</t>
    </r>
  </si>
  <si>
    <t>Cod DFI</t>
  </si>
  <si>
    <t>Cod RSI</t>
  </si>
  <si>
    <t>Cod DSU_M</t>
  </si>
  <si>
    <r>
      <t xml:space="preserve">Forma de invatamant: </t>
    </r>
    <r>
      <rPr>
        <b/>
        <sz val="12"/>
        <color indexed="18"/>
        <rFont val="Arial"/>
        <family val="2"/>
      </rPr>
      <t>cu frecvență</t>
    </r>
  </si>
  <si>
    <t>VN:</t>
  </si>
  <si>
    <t>Facultatea: de MECANICA</t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</si>
  <si>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 Inginerie Industriala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</si>
  <si>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 70</t>
    </r>
  </si>
  <si>
    <t>10</t>
  </si>
  <si>
    <t>D A</t>
  </si>
  <si>
    <t>D</t>
  </si>
  <si>
    <t>D S</t>
  </si>
  <si>
    <t>C</t>
  </si>
  <si>
    <t>Examen de disertatie</t>
  </si>
  <si>
    <t>ANUL  II</t>
  </si>
  <si>
    <r>
      <t xml:space="preserve">Domeniul de studii universitare de master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>: 10</t>
    </r>
  </si>
  <si>
    <t>Practica cercetare/profesionala                                                                     7 saptamani x 14 ore/saptamana</t>
  </si>
  <si>
    <t>Elaborarea lucrarii de disertatie                                                                       7 saptamani x 14 ore/saptamana</t>
  </si>
  <si>
    <t>1E, 1D, 1C</t>
  </si>
  <si>
    <t>Disciplina optionala 3</t>
  </si>
  <si>
    <t>3.1 O.Ind. - Masurari tridimensionale  (*)</t>
  </si>
  <si>
    <t>3.2 O.Ind. - Metode de asigurare a calităţii</t>
  </si>
  <si>
    <t>3E, 2D</t>
  </si>
  <si>
    <r>
      <rPr>
        <sz val="12"/>
        <color indexed="18"/>
        <rFont val="Arial"/>
        <family val="2"/>
      </rPr>
      <t>Programul de studii univ. de master</t>
    </r>
    <r>
      <rPr>
        <b/>
        <sz val="12"/>
        <color indexed="18"/>
        <rFont val="Arial"/>
        <family val="2"/>
      </rPr>
      <t>: Inginerie Integrata</t>
    </r>
  </si>
  <si>
    <t>Conducerea optimală a sistemelor de producţie</t>
  </si>
  <si>
    <t xml:space="preserve">Managementul integrat al proiectelor tehnice </t>
  </si>
  <si>
    <t>Fabricaţia produselor din materiale polimerice</t>
  </si>
  <si>
    <t>Prof.univ.dr.ing.Inocentiu MANIU</t>
  </si>
  <si>
    <t>An universitar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</si>
</sst>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Franklin Gothic Medium"/>
      <family val="2"/>
    </font>
    <font>
      <sz val="12"/>
      <color indexed="18"/>
      <name val="Arial"/>
      <family val="2"/>
    </font>
    <font>
      <b/>
      <sz val="12"/>
      <name val="Arial"/>
      <family val="2"/>
      <charset val="238"/>
    </font>
    <font>
      <b/>
      <sz val="12"/>
      <color rgb="FF000080"/>
      <name val="Arial"/>
      <family val="2"/>
      <charset val="238"/>
    </font>
    <font>
      <sz val="10"/>
      <color rgb="FF000080"/>
      <name val="Arial"/>
      <family val="2"/>
    </font>
    <font>
      <b/>
      <sz val="14"/>
      <color rgb="FF000080"/>
      <name val="Arial"/>
      <family val="2"/>
    </font>
    <font>
      <sz val="11"/>
      <color rgb="FF000080"/>
      <name val="Arial"/>
      <family val="2"/>
    </font>
    <font>
      <sz val="12"/>
      <color rgb="FF00008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Alignment="1"/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Fill="1" applyAlignment="1"/>
    <xf numFmtId="0" fontId="2" fillId="0" borderId="0" xfId="0" applyFont="1"/>
    <xf numFmtId="0" fontId="1" fillId="0" borderId="0" xfId="0" applyFont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/>
    <xf numFmtId="0" fontId="12" fillId="0" borderId="0" xfId="0" applyFont="1" applyFill="1"/>
    <xf numFmtId="0" fontId="13" fillId="0" borderId="0" xfId="0" applyFont="1"/>
    <xf numFmtId="0" fontId="0" fillId="0" borderId="0" xfId="0" applyAlignment="1">
      <alignment wrapText="1"/>
    </xf>
    <xf numFmtId="0" fontId="3" fillId="2" borderId="28" xfId="0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>
      <alignment horizontal="center" vertical="center" shrinkToFit="1"/>
    </xf>
    <xf numFmtId="1" fontId="2" fillId="0" borderId="5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right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</xdr:colOff>
      <xdr:row>0</xdr:row>
      <xdr:rowOff>0</xdr:rowOff>
    </xdr:from>
    <xdr:to>
      <xdr:col>21</xdr:col>
      <xdr:colOff>419100</xdr:colOff>
      <xdr:row>5</xdr:row>
      <xdr:rowOff>0</xdr:rowOff>
    </xdr:to>
    <xdr:pic>
      <xdr:nvPicPr>
        <xdr:cNvPr id="111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0"/>
          <a:ext cx="2828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25"/>
  <sheetViews>
    <sheetView tabSelected="1" view="pageBreakPreview" topLeftCell="A10" zoomScaleNormal="100" zoomScaleSheetLayoutView="100" workbookViewId="0">
      <selection activeCell="A45" sqref="A45:XFD54"/>
    </sheetView>
  </sheetViews>
  <sheetFormatPr defaultRowHeight="12.75" x14ac:dyDescent="0.2"/>
  <cols>
    <col min="1" max="1" width="13" customWidth="1"/>
    <col min="2" max="2" width="8.7109375" customWidth="1"/>
    <col min="3" max="3" width="12.42578125" customWidth="1"/>
    <col min="4" max="4" width="6.5703125" customWidth="1"/>
    <col min="5" max="5" width="7.85546875" bestFit="1" customWidth="1"/>
    <col min="6" max="10" width="4.7109375" customWidth="1"/>
    <col min="11" max="11" width="6.85546875" customWidth="1"/>
    <col min="12" max="12" width="6.42578125" customWidth="1"/>
    <col min="13" max="15" width="8.7109375" customWidth="1"/>
    <col min="16" max="21" width="4.7109375" customWidth="1"/>
    <col min="22" max="22" width="7.140625" customWidth="1"/>
    <col min="23" max="23" width="7.42578125" customWidth="1"/>
  </cols>
  <sheetData>
    <row r="2" spans="1:25" s="30" customFormat="1" ht="15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5" s="30" customFormat="1" ht="18" x14ac:dyDescent="0.25">
      <c r="A3" s="28" t="s">
        <v>8</v>
      </c>
      <c r="K3" s="16"/>
      <c r="L3" s="16"/>
      <c r="M3" s="16"/>
      <c r="N3" s="16"/>
      <c r="O3" s="16"/>
      <c r="P3" s="16"/>
      <c r="Q3" s="16"/>
    </row>
    <row r="4" spans="1:25" s="30" customFormat="1" ht="15" customHeight="1" x14ac:dyDescent="0.2"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5" s="12" customFormat="1" ht="15.75" x14ac:dyDescent="0.25">
      <c r="K5" s="38"/>
      <c r="L5" s="38"/>
      <c r="M5" s="38"/>
      <c r="N5" s="38"/>
      <c r="O5" s="38"/>
      <c r="P5" s="38"/>
      <c r="Q5" s="38"/>
    </row>
    <row r="6" spans="1:25" s="12" customFormat="1" ht="15.75" x14ac:dyDescent="0.25">
      <c r="A6" s="114" t="s">
        <v>35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1:25" s="12" customFormat="1" ht="15.75" x14ac:dyDescent="0.25">
      <c r="A7" s="114" t="s">
        <v>36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</row>
    <row r="8" spans="1:25" s="5" customFormat="1" ht="15.75" customHeight="1" x14ac:dyDescent="0.2">
      <c r="A8" s="117" t="s">
        <v>53</v>
      </c>
      <c r="B8" s="117"/>
      <c r="C8" s="117"/>
      <c r="D8" s="117"/>
      <c r="E8" s="117"/>
      <c r="F8" s="117"/>
      <c r="G8" s="117"/>
      <c r="H8" s="117"/>
      <c r="I8" s="117"/>
      <c r="J8" s="117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7"/>
    </row>
    <row r="9" spans="1:25" s="118" customFormat="1" ht="15.75" customHeight="1" x14ac:dyDescent="0.2">
      <c r="A9" s="117"/>
    </row>
    <row r="10" spans="1:25" s="5" customFormat="1" ht="15.75" x14ac:dyDescent="0.2">
      <c r="A10" s="115" t="s">
        <v>33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</row>
    <row r="11" spans="1:25" s="5" customFormat="1" ht="15.75" customHeight="1" x14ac:dyDescent="0.25">
      <c r="A11" s="102" t="s">
        <v>15</v>
      </c>
      <c r="B11" s="102"/>
      <c r="C11" s="102"/>
      <c r="D11" s="102"/>
      <c r="E11" s="102"/>
      <c r="F11" s="102"/>
      <c r="G11" s="102"/>
      <c r="H11" s="102"/>
      <c r="I11" s="102"/>
      <c r="J11" s="40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4"/>
    </row>
    <row r="12" spans="1:25" s="5" customFormat="1" ht="15.75" x14ac:dyDescent="0.25">
      <c r="A12" s="41"/>
      <c r="B12" s="39"/>
      <c r="C12" s="39"/>
      <c r="D12" s="39"/>
      <c r="E12" s="39"/>
      <c r="F12" s="39"/>
      <c r="G12" s="39"/>
      <c r="H12" s="39"/>
      <c r="I12" s="39"/>
      <c r="J12" s="4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4"/>
    </row>
    <row r="13" spans="1:25" s="47" customFormat="1" ht="15" x14ac:dyDescent="0.2">
      <c r="A13" s="116" t="s">
        <v>29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</row>
    <row r="14" spans="1:25" s="5" customFormat="1" ht="15.75" x14ac:dyDescent="0.25">
      <c r="A14" s="102" t="s">
        <v>37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7"/>
      <c r="Y14" s="14"/>
    </row>
    <row r="15" spans="1:25" s="42" customFormat="1" ht="15.75" x14ac:dyDescent="0.25">
      <c r="A15" s="102" t="s">
        <v>45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</row>
    <row r="16" spans="1:25" s="42" customFormat="1" ht="15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23" s="42" customFormat="1" ht="22.5" customHeight="1" x14ac:dyDescent="0.2">
      <c r="A17" s="50" t="s">
        <v>30</v>
      </c>
      <c r="B17" s="50" t="s">
        <v>31</v>
      </c>
      <c r="C17" s="50" t="s">
        <v>32</v>
      </c>
      <c r="D17" s="14"/>
      <c r="E17" s="14"/>
      <c r="F17" s="14"/>
      <c r="G17" s="14"/>
      <c r="H17" s="17"/>
      <c r="I17" s="43"/>
      <c r="J17" s="43"/>
      <c r="K17" s="43"/>
    </row>
    <row r="18" spans="1:23" s="42" customFormat="1" ht="15" x14ac:dyDescent="0.2">
      <c r="A18" s="50">
        <v>20</v>
      </c>
      <c r="B18" s="50">
        <v>70</v>
      </c>
      <c r="C18" s="50">
        <v>20</v>
      </c>
      <c r="D18" s="14"/>
      <c r="E18" s="14"/>
      <c r="F18" s="14"/>
      <c r="G18" s="14"/>
      <c r="H18" s="17"/>
      <c r="I18" s="44"/>
      <c r="J18" s="44"/>
      <c r="K18" s="43"/>
    </row>
    <row r="19" spans="1:23" s="46" customFormat="1" ht="14.25" x14ac:dyDescent="0.2">
      <c r="A19" s="51" t="s">
        <v>18</v>
      </c>
      <c r="B19" s="51" t="s">
        <v>19</v>
      </c>
      <c r="C19" s="51" t="s">
        <v>20</v>
      </c>
    </row>
    <row r="20" spans="1:23" s="3" customFormat="1" ht="14.25" x14ac:dyDescent="0.2">
      <c r="A20" s="48" t="s">
        <v>21</v>
      </c>
      <c r="B20" s="49" t="s">
        <v>38</v>
      </c>
      <c r="C20" s="48">
        <v>421</v>
      </c>
      <c r="D20" s="1">
        <v>19</v>
      </c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4" customFormat="1" ht="18" x14ac:dyDescent="0.25">
      <c r="A21" s="104" t="s">
        <v>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</row>
    <row r="22" spans="1:23" s="4" customFormat="1" ht="18" x14ac:dyDescent="0.25">
      <c r="A22" s="105" t="s">
        <v>58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</row>
    <row r="23" spans="1:23" s="5" customFormat="1" ht="18.75" thickBot="1" x14ac:dyDescent="0.25">
      <c r="A23" s="95" t="s">
        <v>10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s="13" customFormat="1" ht="24" customHeight="1" thickTop="1" thickBot="1" x14ac:dyDescent="0.25">
      <c r="A24" s="6"/>
      <c r="B24" s="76" t="s">
        <v>13</v>
      </c>
      <c r="C24" s="77"/>
      <c r="D24" s="77"/>
      <c r="E24" s="77"/>
      <c r="F24" s="77"/>
      <c r="G24" s="77"/>
      <c r="H24" s="77"/>
      <c r="I24" s="77"/>
      <c r="J24" s="77"/>
      <c r="K24" s="77"/>
      <c r="L24" s="78"/>
      <c r="M24" s="77" t="s">
        <v>14</v>
      </c>
      <c r="N24" s="77"/>
      <c r="O24" s="77"/>
      <c r="P24" s="77"/>
      <c r="Q24" s="77"/>
      <c r="R24" s="77"/>
      <c r="S24" s="77"/>
      <c r="T24" s="77"/>
      <c r="U24" s="77"/>
      <c r="V24" s="77"/>
      <c r="W24" s="78"/>
    </row>
    <row r="25" spans="1:23" s="13" customFormat="1" ht="15.75" customHeight="1" thickTop="1" x14ac:dyDescent="0.2">
      <c r="A25" s="60" t="s">
        <v>22</v>
      </c>
      <c r="B25" s="79" t="s">
        <v>49</v>
      </c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63" t="s">
        <v>46</v>
      </c>
      <c r="N25" s="63"/>
      <c r="O25" s="63"/>
      <c r="P25" s="63"/>
      <c r="Q25" s="63"/>
      <c r="R25" s="63"/>
      <c r="S25" s="63"/>
      <c r="T25" s="63"/>
      <c r="U25" s="63"/>
      <c r="V25" s="63"/>
      <c r="W25" s="64"/>
    </row>
    <row r="26" spans="1:23" s="13" customFormat="1" ht="12.75" customHeight="1" x14ac:dyDescent="0.2">
      <c r="A26" s="60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7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</row>
    <row r="27" spans="1:23" s="13" customFormat="1" ht="20.100000000000001" customHeight="1" thickBot="1" x14ac:dyDescent="0.25">
      <c r="A27" s="61"/>
      <c r="B27" s="68" t="str">
        <f>CONCATENATE($A$20,$C$20,".",$D$20,".","0",RIGHT(B$24,1),".",RIGHT(K27,2),$A25)</f>
        <v>M421.19.03. A1</v>
      </c>
      <c r="C27" s="69"/>
      <c r="D27" s="70"/>
      <c r="E27" s="8">
        <v>7</v>
      </c>
      <c r="F27" s="9" t="s">
        <v>5</v>
      </c>
      <c r="G27" s="9">
        <v>21</v>
      </c>
      <c r="H27" s="9">
        <v>0</v>
      </c>
      <c r="I27" s="9">
        <v>21</v>
      </c>
      <c r="J27" s="9">
        <v>0</v>
      </c>
      <c r="K27" s="53" t="s">
        <v>39</v>
      </c>
      <c r="L27" s="55">
        <f>E27*560/E$41</f>
        <v>130.66666666666666</v>
      </c>
      <c r="M27" s="68" t="str">
        <f>CONCATENATE($A$20,$C$20,".",$D$20,".","0",RIGHT(M$24,1),".",RIGHT(V27,2),$A25)</f>
        <v>M421.19.04. S1</v>
      </c>
      <c r="N27" s="69"/>
      <c r="O27" s="70"/>
      <c r="P27" s="8">
        <v>10</v>
      </c>
      <c r="Q27" s="9" t="s">
        <v>40</v>
      </c>
      <c r="R27" s="9">
        <v>0</v>
      </c>
      <c r="S27" s="9">
        <v>0</v>
      </c>
      <c r="T27" s="9">
        <v>0</v>
      </c>
      <c r="U27" s="9">
        <v>98</v>
      </c>
      <c r="V27" s="53" t="s">
        <v>41</v>
      </c>
      <c r="W27" s="55">
        <f>P27*560/P$41</f>
        <v>186.66666666666666</v>
      </c>
    </row>
    <row r="28" spans="1:23" s="13" customFormat="1" ht="15.75" thickTop="1" x14ac:dyDescent="0.2">
      <c r="A28" s="59" t="s">
        <v>23</v>
      </c>
      <c r="B28" s="62" t="s">
        <v>54</v>
      </c>
      <c r="C28" s="63"/>
      <c r="D28" s="63"/>
      <c r="E28" s="63"/>
      <c r="F28" s="63"/>
      <c r="G28" s="63"/>
      <c r="H28" s="63"/>
      <c r="I28" s="63"/>
      <c r="J28" s="63"/>
      <c r="K28" s="63"/>
      <c r="L28" s="64"/>
      <c r="M28" s="63" t="s">
        <v>47</v>
      </c>
      <c r="N28" s="63"/>
      <c r="O28" s="63"/>
      <c r="P28" s="63"/>
      <c r="Q28" s="63"/>
      <c r="R28" s="63"/>
      <c r="S28" s="63"/>
      <c r="T28" s="63"/>
      <c r="U28" s="63"/>
      <c r="V28" s="63"/>
      <c r="W28" s="64"/>
    </row>
    <row r="29" spans="1:23" s="13" customFormat="1" ht="15" x14ac:dyDescent="0.2">
      <c r="A29" s="60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</row>
    <row r="30" spans="1:23" s="13" customFormat="1" ht="20.100000000000001" customHeight="1" thickBot="1" x14ac:dyDescent="0.25">
      <c r="A30" s="61"/>
      <c r="B30" s="68" t="str">
        <f>CONCATENATE($A$20,$C$20,".",$D$20,".","0",RIGHT(B$24,1),".",RIGHT(K30,2),$A28)</f>
        <v>M421.19.03. S2</v>
      </c>
      <c r="C30" s="69"/>
      <c r="D30" s="70"/>
      <c r="E30" s="8">
        <v>8</v>
      </c>
      <c r="F30" s="9" t="s">
        <v>5</v>
      </c>
      <c r="G30" s="9">
        <v>28</v>
      </c>
      <c r="H30" s="9">
        <v>0</v>
      </c>
      <c r="I30" s="9">
        <v>28</v>
      </c>
      <c r="J30" s="9">
        <v>0</v>
      </c>
      <c r="K30" s="53" t="s">
        <v>41</v>
      </c>
      <c r="L30" s="11">
        <f>E30*560/E$41</f>
        <v>149.33333333333334</v>
      </c>
      <c r="M30" s="68" t="str">
        <f>CONCATENATE($A$20,$C$20,".",$D$20,".","0",RIGHT(M$24,1),".",RIGHT(V30,2),$A28)</f>
        <v>M421.19.04. S2</v>
      </c>
      <c r="N30" s="69"/>
      <c r="O30" s="70"/>
      <c r="P30" s="8">
        <v>10</v>
      </c>
      <c r="Q30" s="9" t="s">
        <v>42</v>
      </c>
      <c r="R30" s="9">
        <v>0</v>
      </c>
      <c r="S30" s="9">
        <v>0</v>
      </c>
      <c r="T30" s="9">
        <v>0</v>
      </c>
      <c r="U30" s="9">
        <v>98</v>
      </c>
      <c r="V30" s="53" t="s">
        <v>41</v>
      </c>
      <c r="W30" s="55">
        <f>P30*560/P$41</f>
        <v>186.66666666666666</v>
      </c>
    </row>
    <row r="31" spans="1:23" s="13" customFormat="1" ht="15.75" thickTop="1" x14ac:dyDescent="0.2">
      <c r="A31" s="59" t="s">
        <v>24</v>
      </c>
      <c r="B31" s="96" t="s">
        <v>55</v>
      </c>
      <c r="C31" s="97"/>
      <c r="D31" s="97"/>
      <c r="E31" s="97"/>
      <c r="F31" s="97"/>
      <c r="G31" s="97"/>
      <c r="H31" s="97"/>
      <c r="I31" s="97"/>
      <c r="J31" s="97"/>
      <c r="K31" s="97"/>
      <c r="L31" s="98"/>
      <c r="M31" s="63" t="s">
        <v>43</v>
      </c>
      <c r="N31" s="63"/>
      <c r="O31" s="63"/>
      <c r="P31" s="63"/>
      <c r="Q31" s="63"/>
      <c r="R31" s="63"/>
      <c r="S31" s="63"/>
      <c r="T31" s="63"/>
      <c r="U31" s="63"/>
      <c r="V31" s="63"/>
      <c r="W31" s="64"/>
    </row>
    <row r="32" spans="1:23" s="13" customFormat="1" ht="15" x14ac:dyDescent="0.2">
      <c r="A32" s="60"/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1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</row>
    <row r="33" spans="1:23" s="13" customFormat="1" ht="15.75" customHeight="1" thickBot="1" x14ac:dyDescent="0.25">
      <c r="A33" s="61"/>
      <c r="B33" s="68" t="str">
        <f>CONCATENATE($A$20,$C$20,".",$D$20,".","0",RIGHT(B$24,1),".",RIGHT(K33,2),$A31)</f>
        <v>M421.19.03. S3</v>
      </c>
      <c r="C33" s="69"/>
      <c r="D33" s="70"/>
      <c r="E33" s="8">
        <v>8</v>
      </c>
      <c r="F33" s="9" t="s">
        <v>5</v>
      </c>
      <c r="G33" s="9">
        <v>28</v>
      </c>
      <c r="H33" s="9">
        <v>0</v>
      </c>
      <c r="I33" s="9">
        <v>0</v>
      </c>
      <c r="J33" s="9">
        <v>28</v>
      </c>
      <c r="K33" s="53" t="s">
        <v>41</v>
      </c>
      <c r="L33" s="11">
        <f>E33*560/E$41</f>
        <v>149.33333333333334</v>
      </c>
      <c r="M33" s="68" t="str">
        <f>CONCATENATE($A$20,$C$20,".",$D$20,".","0",RIGHT(M$24,1),".",RIGHT(V33,2),$A31)</f>
        <v>M421.19.04. S3</v>
      </c>
      <c r="N33" s="69"/>
      <c r="O33" s="70"/>
      <c r="P33" s="8">
        <v>10</v>
      </c>
      <c r="Q33" s="9" t="s">
        <v>5</v>
      </c>
      <c r="R33" s="9">
        <v>0</v>
      </c>
      <c r="S33" s="9">
        <v>0</v>
      </c>
      <c r="T33" s="9">
        <v>0</v>
      </c>
      <c r="U33" s="9">
        <v>0</v>
      </c>
      <c r="V33" s="53" t="s">
        <v>41</v>
      </c>
      <c r="W33" s="55">
        <f>P33*560/P$41</f>
        <v>186.66666666666666</v>
      </c>
    </row>
    <row r="34" spans="1:23" s="13" customFormat="1" ht="15.75" thickTop="1" x14ac:dyDescent="0.2">
      <c r="A34" s="59" t="s">
        <v>25</v>
      </c>
      <c r="B34" s="62" t="s">
        <v>56</v>
      </c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4"/>
    </row>
    <row r="35" spans="1:23" s="13" customFormat="1" ht="15" x14ac:dyDescent="0.2">
      <c r="A35" s="60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</row>
    <row r="36" spans="1:23" s="13" customFormat="1" ht="15.75" customHeight="1" thickBot="1" x14ac:dyDescent="0.25">
      <c r="A36" s="61"/>
      <c r="B36" s="68" t="str">
        <f>CONCATENATE($A$20,$C$20,".",$D$20,".","0",RIGHT(B$24,1),".",RIGHT(K36,2),$A34)</f>
        <v>M421.19.03. A4</v>
      </c>
      <c r="C36" s="69"/>
      <c r="D36" s="70"/>
      <c r="E36" s="8">
        <v>7</v>
      </c>
      <c r="F36" s="9" t="s">
        <v>5</v>
      </c>
      <c r="G36" s="9">
        <v>21</v>
      </c>
      <c r="H36" s="9">
        <v>0</v>
      </c>
      <c r="I36" s="9">
        <v>0</v>
      </c>
      <c r="J36" s="9">
        <v>21</v>
      </c>
      <c r="K36" s="53" t="s">
        <v>39</v>
      </c>
      <c r="L36" s="11">
        <f>E36*560/E$41</f>
        <v>130.66666666666666</v>
      </c>
      <c r="M36" s="71"/>
      <c r="N36" s="72"/>
      <c r="O36" s="73"/>
      <c r="P36" s="8"/>
      <c r="Q36" s="9"/>
      <c r="R36" s="9"/>
      <c r="S36" s="9"/>
      <c r="T36" s="9"/>
      <c r="U36" s="9"/>
      <c r="V36" s="54"/>
      <c r="W36" s="11"/>
    </row>
    <row r="37" spans="1:23" s="13" customFormat="1" ht="15.75" thickTop="1" x14ac:dyDescent="0.2">
      <c r="A37" s="59" t="s">
        <v>26</v>
      </c>
      <c r="B37" s="62"/>
      <c r="C37" s="106"/>
      <c r="D37" s="106"/>
      <c r="E37" s="106"/>
      <c r="F37" s="106"/>
      <c r="G37" s="106"/>
      <c r="H37" s="106"/>
      <c r="I37" s="106"/>
      <c r="J37" s="106"/>
      <c r="K37" s="106"/>
      <c r="L37" s="107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4"/>
    </row>
    <row r="38" spans="1:23" s="13" customFormat="1" ht="15" x14ac:dyDescent="0.2">
      <c r="A38" s="60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10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1:23" s="13" customFormat="1" ht="15.75" thickBot="1" x14ac:dyDescent="0.25">
      <c r="A39" s="61"/>
      <c r="B39" s="68"/>
      <c r="C39" s="69"/>
      <c r="D39" s="70"/>
      <c r="E39" s="8"/>
      <c r="F39" s="9"/>
      <c r="G39" s="9"/>
      <c r="H39" s="9"/>
      <c r="I39" s="9"/>
      <c r="J39" s="9"/>
      <c r="K39" s="10"/>
      <c r="L39" s="11"/>
      <c r="M39" s="71"/>
      <c r="N39" s="72"/>
      <c r="O39" s="73"/>
      <c r="P39" s="8"/>
      <c r="Q39" s="9"/>
      <c r="R39" s="9"/>
      <c r="S39" s="9"/>
      <c r="T39" s="9"/>
      <c r="U39" s="9"/>
      <c r="V39" s="10"/>
      <c r="W39" s="11"/>
    </row>
    <row r="40" spans="1:23" s="13" customFormat="1" ht="16.5" customHeight="1" thickTop="1" x14ac:dyDescent="0.2">
      <c r="A40" s="112" t="s">
        <v>6</v>
      </c>
      <c r="B40" s="84" t="s">
        <v>1</v>
      </c>
      <c r="C40" s="85"/>
      <c r="D40" s="20"/>
      <c r="E40" s="89">
        <f>SUM(G27:J27,G30:J30,G33:J33,G36:J36,G39:J39)</f>
        <v>196</v>
      </c>
      <c r="F40" s="90"/>
      <c r="G40" s="86" t="s">
        <v>34</v>
      </c>
      <c r="H40" s="87"/>
      <c r="I40" s="87"/>
      <c r="J40" s="88"/>
      <c r="K40" s="111">
        <f>SUM(L27,L30,L33,L36,L39)</f>
        <v>560</v>
      </c>
      <c r="L40" s="90"/>
      <c r="M40" s="84" t="s">
        <v>1</v>
      </c>
      <c r="N40" s="85"/>
      <c r="O40" s="20"/>
      <c r="P40" s="89">
        <f>SUM(R27:U27,R30:U30,R33:U33,R36:U36,R39:U39)</f>
        <v>196</v>
      </c>
      <c r="Q40" s="90"/>
      <c r="R40" s="86" t="s">
        <v>34</v>
      </c>
      <c r="S40" s="87"/>
      <c r="T40" s="87"/>
      <c r="U40" s="88"/>
      <c r="V40" s="111">
        <f>SUM(W27,W30,W33,W36,W39)</f>
        <v>560</v>
      </c>
      <c r="W40" s="90"/>
    </row>
    <row r="41" spans="1:23" s="13" customFormat="1" ht="16.5" thickBot="1" x14ac:dyDescent="0.25">
      <c r="A41" s="113"/>
      <c r="B41" s="82" t="s">
        <v>2</v>
      </c>
      <c r="C41" s="83"/>
      <c r="D41" s="23"/>
      <c r="E41" s="93">
        <f>SUM(E27,E30,E33,E36,E39)</f>
        <v>30</v>
      </c>
      <c r="F41" s="94"/>
      <c r="G41" s="82" t="s">
        <v>9</v>
      </c>
      <c r="H41" s="83"/>
      <c r="I41" s="83"/>
      <c r="J41" s="103"/>
      <c r="K41" s="82" t="s">
        <v>52</v>
      </c>
      <c r="L41" s="103"/>
      <c r="M41" s="82" t="s">
        <v>2</v>
      </c>
      <c r="N41" s="83"/>
      <c r="O41" s="23"/>
      <c r="P41" s="93">
        <f>SUM(P27,P30,P33,P36,P39)</f>
        <v>30</v>
      </c>
      <c r="Q41" s="94"/>
      <c r="R41" s="82" t="s">
        <v>9</v>
      </c>
      <c r="S41" s="83"/>
      <c r="T41" s="83"/>
      <c r="U41" s="103"/>
      <c r="V41" s="82" t="s">
        <v>48</v>
      </c>
      <c r="W41" s="103"/>
    </row>
    <row r="42" spans="1:23" s="13" customFormat="1" ht="16.5" customHeight="1" thickTop="1" x14ac:dyDescent="0.2">
      <c r="A42" s="112" t="s">
        <v>7</v>
      </c>
      <c r="B42" s="84" t="s">
        <v>1</v>
      </c>
      <c r="C42" s="85"/>
      <c r="D42" s="21"/>
      <c r="E42" s="89">
        <f>SUM(G43:J43)</f>
        <v>14</v>
      </c>
      <c r="F42" s="90"/>
      <c r="G42" s="27"/>
      <c r="H42" s="18"/>
      <c r="I42" s="18"/>
      <c r="J42" s="18"/>
      <c r="K42" s="18"/>
      <c r="L42" s="19"/>
      <c r="M42" s="84" t="s">
        <v>1</v>
      </c>
      <c r="N42" s="85"/>
      <c r="O42" s="21"/>
      <c r="P42" s="91">
        <f>SUM(R43:U43)</f>
        <v>14</v>
      </c>
      <c r="Q42" s="92"/>
      <c r="R42" s="27"/>
      <c r="S42" s="18"/>
      <c r="T42" s="18"/>
      <c r="U42" s="18"/>
      <c r="V42" s="18"/>
      <c r="W42" s="19"/>
    </row>
    <row r="43" spans="1:23" s="13" customFormat="1" ht="15.75" thickBot="1" x14ac:dyDescent="0.25">
      <c r="A43" s="113"/>
      <c r="B43" s="82" t="s">
        <v>3</v>
      </c>
      <c r="C43" s="83"/>
      <c r="D43" s="22"/>
      <c r="E43" s="22"/>
      <c r="F43" s="26"/>
      <c r="G43" s="56">
        <f>(G27+G30+G33+G36+G39)/14</f>
        <v>7</v>
      </c>
      <c r="H43" s="56">
        <f>(H27+H30+H33+H36+H39)/14</f>
        <v>0</v>
      </c>
      <c r="I43" s="56">
        <f>(I27+I30+I33+I36+I39)/14</f>
        <v>3.5</v>
      </c>
      <c r="J43" s="56">
        <f>(J27+J30+J33+J36+J39)/14</f>
        <v>3.5</v>
      </c>
      <c r="K43" s="24" t="s">
        <v>4</v>
      </c>
      <c r="L43" s="25"/>
      <c r="M43" s="82" t="s">
        <v>3</v>
      </c>
      <c r="N43" s="83"/>
      <c r="O43" s="22"/>
      <c r="P43" s="22"/>
      <c r="Q43" s="26"/>
      <c r="R43" s="57">
        <f>(R27+R30+R33+R36+R39)/14</f>
        <v>0</v>
      </c>
      <c r="S43" s="57">
        <f>(S27+S30+S33+S36+S39)/14</f>
        <v>0</v>
      </c>
      <c r="T43" s="57">
        <f>(T27+T30+T33+T36+T39)/14</f>
        <v>0</v>
      </c>
      <c r="U43" s="57">
        <f>(U27+U30+U33+U36+U39)/14</f>
        <v>14</v>
      </c>
      <c r="V43" s="24" t="s">
        <v>4</v>
      </c>
      <c r="W43" s="25"/>
    </row>
    <row r="44" spans="1:23" s="13" customFormat="1" ht="15.75" thickTop="1" x14ac:dyDescent="0.2">
      <c r="A44" s="32"/>
      <c r="B44" s="33"/>
      <c r="C44" s="33"/>
      <c r="D44" s="34"/>
      <c r="E44" s="34"/>
      <c r="F44" s="35"/>
      <c r="G44" s="36"/>
      <c r="H44" s="36"/>
      <c r="I44" s="36"/>
      <c r="J44" s="36"/>
      <c r="K44" s="34"/>
      <c r="L44" s="34"/>
      <c r="M44" s="33"/>
      <c r="N44" s="33"/>
      <c r="O44" s="34"/>
      <c r="P44" s="34"/>
      <c r="Q44" s="35"/>
      <c r="R44" s="36"/>
      <c r="S44" s="36"/>
      <c r="T44" s="36"/>
      <c r="U44" s="36"/>
      <c r="V44" s="34"/>
      <c r="W44" s="34"/>
    </row>
    <row r="45" spans="1:23" s="13" customFormat="1" ht="15" x14ac:dyDescent="0.2">
      <c r="A45" s="15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:23" s="13" customFormat="1" ht="18" x14ac:dyDescent="0.2">
      <c r="A46" s="74" t="s">
        <v>11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s="13" customFormat="1" ht="18.75" thickBot="1" x14ac:dyDescent="0.3">
      <c r="A47" s="75" t="s">
        <v>44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</row>
    <row r="48" spans="1:23" s="13" customFormat="1" ht="17.25" thickTop="1" thickBot="1" x14ac:dyDescent="0.25">
      <c r="A48" s="6"/>
      <c r="B48" s="76" t="s">
        <v>13</v>
      </c>
      <c r="C48" s="77"/>
      <c r="D48" s="77"/>
      <c r="E48" s="77"/>
      <c r="F48" s="77"/>
      <c r="G48" s="77"/>
      <c r="H48" s="77"/>
      <c r="I48" s="77"/>
      <c r="J48" s="77"/>
      <c r="K48" s="77"/>
      <c r="L48" s="78"/>
      <c r="M48" s="76" t="s">
        <v>14</v>
      </c>
      <c r="N48" s="77"/>
      <c r="O48" s="77"/>
      <c r="P48" s="77"/>
      <c r="Q48" s="77"/>
      <c r="R48" s="77"/>
      <c r="S48" s="77"/>
      <c r="T48" s="77"/>
      <c r="U48" s="77"/>
      <c r="V48" s="77"/>
      <c r="W48" s="78"/>
    </row>
    <row r="49" spans="1:23" s="13" customFormat="1" ht="15.75" customHeight="1" thickTop="1" x14ac:dyDescent="0.2">
      <c r="A49" s="60" t="s">
        <v>27</v>
      </c>
      <c r="B49" s="79" t="s">
        <v>50</v>
      </c>
      <c r="C49" s="80"/>
      <c r="D49" s="80"/>
      <c r="E49" s="80"/>
      <c r="F49" s="80"/>
      <c r="G49" s="80"/>
      <c r="H49" s="80"/>
      <c r="I49" s="80"/>
      <c r="J49" s="80"/>
      <c r="K49" s="80"/>
      <c r="L49" s="81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</row>
    <row r="50" spans="1:23" s="13" customFormat="1" ht="15" x14ac:dyDescent="0.2">
      <c r="A50" s="60"/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7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7"/>
    </row>
    <row r="51" spans="1:23" s="13" customFormat="1" ht="15.75" customHeight="1" thickBot="1" x14ac:dyDescent="0.25">
      <c r="A51" s="61"/>
      <c r="B51" s="68" t="str">
        <f>CONCATENATE(B$30,"-",LEFT(B49,4))</f>
        <v xml:space="preserve">M421.19.03. S2-3.1 </v>
      </c>
      <c r="C51" s="69"/>
      <c r="D51" s="70"/>
      <c r="E51" s="8">
        <f>E27</f>
        <v>7</v>
      </c>
      <c r="F51" s="8" t="str">
        <f t="shared" ref="F51:L51" si="0">F27</f>
        <v>E</v>
      </c>
      <c r="G51" s="8">
        <f t="shared" si="0"/>
        <v>21</v>
      </c>
      <c r="H51" s="8">
        <f t="shared" si="0"/>
        <v>0</v>
      </c>
      <c r="I51" s="8">
        <f t="shared" si="0"/>
        <v>21</v>
      </c>
      <c r="J51" s="8">
        <f t="shared" si="0"/>
        <v>0</v>
      </c>
      <c r="K51" s="8" t="str">
        <f t="shared" si="0"/>
        <v>D A</v>
      </c>
      <c r="L51" s="8">
        <f t="shared" si="0"/>
        <v>130.66666666666666</v>
      </c>
      <c r="M51" s="71"/>
      <c r="N51" s="72"/>
      <c r="O51" s="73"/>
      <c r="P51" s="8"/>
      <c r="Q51" s="9"/>
      <c r="R51" s="9"/>
      <c r="S51" s="9"/>
      <c r="T51" s="9"/>
      <c r="U51" s="9"/>
      <c r="V51" s="10"/>
      <c r="W51" s="11"/>
    </row>
    <row r="52" spans="1:23" s="13" customFormat="1" ht="15.75" customHeight="1" thickTop="1" x14ac:dyDescent="0.2">
      <c r="A52" s="59" t="s">
        <v>28</v>
      </c>
      <c r="B52" s="62" t="s">
        <v>51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4"/>
    </row>
    <row r="53" spans="1:23" s="13" customFormat="1" ht="15" x14ac:dyDescent="0.2">
      <c r="A53" s="60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7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7"/>
    </row>
    <row r="54" spans="1:23" s="13" customFormat="1" ht="15.75" customHeight="1" thickBot="1" x14ac:dyDescent="0.25">
      <c r="A54" s="61"/>
      <c r="B54" s="68" t="str">
        <f>CONCATENATE(B$30,"-",LEFT(B52,4))</f>
        <v xml:space="preserve">M421.19.03. S2-3.2 </v>
      </c>
      <c r="C54" s="69"/>
      <c r="D54" s="70"/>
      <c r="E54" s="8">
        <f>E27</f>
        <v>7</v>
      </c>
      <c r="F54" s="8" t="str">
        <f t="shared" ref="F54:L54" si="1">F27</f>
        <v>E</v>
      </c>
      <c r="G54" s="8">
        <f t="shared" si="1"/>
        <v>21</v>
      </c>
      <c r="H54" s="8">
        <f t="shared" si="1"/>
        <v>0</v>
      </c>
      <c r="I54" s="8">
        <f t="shared" si="1"/>
        <v>21</v>
      </c>
      <c r="J54" s="8">
        <f t="shared" si="1"/>
        <v>0</v>
      </c>
      <c r="K54" s="8" t="str">
        <f t="shared" si="1"/>
        <v>D A</v>
      </c>
      <c r="L54" s="8">
        <f t="shared" si="1"/>
        <v>130.66666666666666</v>
      </c>
      <c r="M54" s="71"/>
      <c r="N54" s="72"/>
      <c r="O54" s="73"/>
      <c r="P54" s="8"/>
      <c r="Q54" s="9"/>
      <c r="R54" s="9"/>
      <c r="S54" s="9"/>
      <c r="T54" s="9"/>
      <c r="U54" s="9"/>
      <c r="V54" s="10"/>
      <c r="W54" s="11"/>
    </row>
    <row r="55" spans="1:23" s="13" customFormat="1" ht="15.75" thickTop="1" x14ac:dyDescent="0.2">
      <c r="A55" s="15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1:23" s="13" customFormat="1" ht="15" x14ac:dyDescent="0.2">
      <c r="A56" s="1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5" customFormat="1" ht="19.5" x14ac:dyDescent="0.35">
      <c r="A57" s="29" t="s">
        <v>12</v>
      </c>
      <c r="P57" s="37"/>
      <c r="T57" s="45" t="s">
        <v>17</v>
      </c>
    </row>
    <row r="58" spans="1:23" s="5" customFormat="1" ht="19.5" x14ac:dyDescent="0.35">
      <c r="A58" s="29" t="s">
        <v>16</v>
      </c>
      <c r="N58" s="37"/>
      <c r="Q58" s="45"/>
      <c r="W58" s="58" t="s">
        <v>57</v>
      </c>
    </row>
    <row r="59" spans="1:23" s="13" customFormat="1" ht="15" x14ac:dyDescent="0.2"/>
    <row r="60" spans="1:23" s="13" customFormat="1" ht="15" x14ac:dyDescent="0.2"/>
    <row r="61" spans="1:23" s="13" customFormat="1" ht="15" x14ac:dyDescent="0.2"/>
    <row r="62" spans="1:23" s="13" customFormat="1" ht="15" x14ac:dyDescent="0.2"/>
    <row r="63" spans="1:23" s="13" customFormat="1" ht="15" x14ac:dyDescent="0.2"/>
    <row r="64" spans="1:23" s="13" customFormat="1" ht="15" x14ac:dyDescent="0.2"/>
    <row r="65" s="13" customFormat="1" ht="15" x14ac:dyDescent="0.2"/>
    <row r="66" s="13" customFormat="1" ht="15" x14ac:dyDescent="0.2"/>
    <row r="67" s="13" customFormat="1" ht="15" x14ac:dyDescent="0.2"/>
    <row r="68" s="13" customFormat="1" ht="15" x14ac:dyDescent="0.2"/>
    <row r="69" s="13" customFormat="1" ht="15" x14ac:dyDescent="0.2"/>
    <row r="70" s="13" customFormat="1" ht="15" x14ac:dyDescent="0.2"/>
    <row r="71" s="13" customFormat="1" ht="15" x14ac:dyDescent="0.2"/>
    <row r="72" s="13" customFormat="1" ht="15" x14ac:dyDescent="0.2"/>
    <row r="73" s="13" customFormat="1" ht="15" x14ac:dyDescent="0.2"/>
    <row r="74" s="13" customFormat="1" ht="15" x14ac:dyDescent="0.2"/>
    <row r="75" s="13" customFormat="1" ht="15" x14ac:dyDescent="0.2"/>
    <row r="76" s="13" customFormat="1" ht="15" x14ac:dyDescent="0.2"/>
    <row r="77" s="13" customFormat="1" ht="15" x14ac:dyDescent="0.2"/>
    <row r="78" s="13" customFormat="1" ht="15" x14ac:dyDescent="0.2"/>
    <row r="79" s="13" customFormat="1" ht="15" x14ac:dyDescent="0.2"/>
    <row r="80" s="13" customFormat="1" ht="15" x14ac:dyDescent="0.2"/>
    <row r="81" s="13" customFormat="1" ht="15" x14ac:dyDescent="0.2"/>
    <row r="82" s="13" customFormat="1" ht="15" x14ac:dyDescent="0.2"/>
    <row r="83" s="13" customFormat="1" ht="15" x14ac:dyDescent="0.2"/>
    <row r="84" s="13" customFormat="1" ht="15" x14ac:dyDescent="0.2"/>
    <row r="85" s="13" customFormat="1" ht="15" x14ac:dyDescent="0.2"/>
    <row r="86" s="13" customFormat="1" ht="15" x14ac:dyDescent="0.2"/>
    <row r="87" s="13" customFormat="1" ht="15" x14ac:dyDescent="0.2"/>
    <row r="88" s="13" customFormat="1" ht="15" x14ac:dyDescent="0.2"/>
    <row r="89" s="13" customFormat="1" ht="15" x14ac:dyDescent="0.2"/>
    <row r="90" s="13" customFormat="1" ht="15" x14ac:dyDescent="0.2"/>
    <row r="91" s="13" customFormat="1" ht="15" x14ac:dyDescent="0.2"/>
    <row r="92" s="13" customFormat="1" ht="15" x14ac:dyDescent="0.2"/>
    <row r="93" s="13" customFormat="1" ht="15" x14ac:dyDescent="0.2"/>
    <row r="94" s="13" customFormat="1" ht="15" x14ac:dyDescent="0.2"/>
    <row r="95" s="13" customFormat="1" ht="15" x14ac:dyDescent="0.2"/>
    <row r="96" s="13" customFormat="1" ht="15" x14ac:dyDescent="0.2"/>
    <row r="97" s="13" customFormat="1" ht="15" x14ac:dyDescent="0.2"/>
    <row r="98" s="13" customFormat="1" ht="15" x14ac:dyDescent="0.2"/>
    <row r="99" s="13" customFormat="1" ht="15" x14ac:dyDescent="0.2"/>
    <row r="100" s="13" customFormat="1" ht="15" x14ac:dyDescent="0.2"/>
    <row r="101" s="13" customFormat="1" ht="15" x14ac:dyDescent="0.2"/>
    <row r="102" s="13" customFormat="1" ht="15" x14ac:dyDescent="0.2"/>
    <row r="103" s="13" customFormat="1" ht="15" x14ac:dyDescent="0.2"/>
    <row r="104" s="13" customFormat="1" ht="15" x14ac:dyDescent="0.2"/>
    <row r="105" s="13" customFormat="1" ht="15" x14ac:dyDescent="0.2"/>
    <row r="106" s="13" customFormat="1" ht="15" x14ac:dyDescent="0.2"/>
    <row r="107" s="13" customFormat="1" ht="15" x14ac:dyDescent="0.2"/>
    <row r="108" s="13" customFormat="1" ht="15" x14ac:dyDescent="0.2"/>
    <row r="109" s="13" customFormat="1" ht="15" x14ac:dyDescent="0.2"/>
    <row r="110" s="13" customFormat="1" ht="15" x14ac:dyDescent="0.2"/>
    <row r="111" s="13" customFormat="1" ht="15" x14ac:dyDescent="0.2"/>
    <row r="112" s="13" customFormat="1" ht="15" x14ac:dyDescent="0.2"/>
    <row r="113" s="13" customFormat="1" ht="15" x14ac:dyDescent="0.2"/>
    <row r="114" s="13" customFormat="1" ht="15" x14ac:dyDescent="0.2"/>
    <row r="115" s="13" customFormat="1" ht="15" x14ac:dyDescent="0.2"/>
    <row r="116" s="13" customFormat="1" ht="15" x14ac:dyDescent="0.2"/>
    <row r="117" s="13" customFormat="1" ht="15" x14ac:dyDescent="0.2"/>
    <row r="118" s="13" customFormat="1" ht="15" x14ac:dyDescent="0.2"/>
    <row r="119" s="13" customFormat="1" ht="15" x14ac:dyDescent="0.2"/>
    <row r="120" s="13" customFormat="1" ht="15" x14ac:dyDescent="0.2"/>
    <row r="121" s="13" customFormat="1" ht="15" x14ac:dyDescent="0.2"/>
    <row r="122" s="13" customFormat="1" ht="15" x14ac:dyDescent="0.2"/>
    <row r="123" s="13" customFormat="1" ht="15" x14ac:dyDescent="0.2"/>
    <row r="124" s="13" customFormat="1" ht="15" x14ac:dyDescent="0.2"/>
    <row r="125" s="13" customFormat="1" ht="15" x14ac:dyDescent="0.2"/>
  </sheetData>
  <mergeCells count="77">
    <mergeCell ref="A6:W6"/>
    <mergeCell ref="A7:W7"/>
    <mergeCell ref="A10:W10"/>
    <mergeCell ref="A13:W13"/>
    <mergeCell ref="A14:W14"/>
    <mergeCell ref="A15:X15"/>
    <mergeCell ref="A8:W8"/>
    <mergeCell ref="A9:XFD9"/>
    <mergeCell ref="A28:A30"/>
    <mergeCell ref="V41:W41"/>
    <mergeCell ref="A42:A43"/>
    <mergeCell ref="B42:C42"/>
    <mergeCell ref="B41:C41"/>
    <mergeCell ref="E41:F41"/>
    <mergeCell ref="A40:A41"/>
    <mergeCell ref="K40:L40"/>
    <mergeCell ref="K41:L41"/>
    <mergeCell ref="V40:W40"/>
    <mergeCell ref="B43:C43"/>
    <mergeCell ref="R41:U41"/>
    <mergeCell ref="M41:N41"/>
    <mergeCell ref="G41:J41"/>
    <mergeCell ref="A11:I11"/>
    <mergeCell ref="A21:W21"/>
    <mergeCell ref="A22:W22"/>
    <mergeCell ref="A23:W23"/>
    <mergeCell ref="B39:D39"/>
    <mergeCell ref="M39:O39"/>
    <mergeCell ref="A34:A36"/>
    <mergeCell ref="B24:L24"/>
    <mergeCell ref="M24:W24"/>
    <mergeCell ref="B36:D36"/>
    <mergeCell ref="B31:L32"/>
    <mergeCell ref="M31:W32"/>
    <mergeCell ref="B33:D33"/>
    <mergeCell ref="M33:O33"/>
    <mergeCell ref="A37:A39"/>
    <mergeCell ref="B37:L38"/>
    <mergeCell ref="B30:D30"/>
    <mergeCell ref="M30:O30"/>
    <mergeCell ref="A25:A27"/>
    <mergeCell ref="B25:L26"/>
    <mergeCell ref="M25:W26"/>
    <mergeCell ref="A31:A33"/>
    <mergeCell ref="M43:N43"/>
    <mergeCell ref="B40:C40"/>
    <mergeCell ref="R40:U40"/>
    <mergeCell ref="B27:D27"/>
    <mergeCell ref="B34:L35"/>
    <mergeCell ref="M34:W35"/>
    <mergeCell ref="E42:F42"/>
    <mergeCell ref="M42:N42"/>
    <mergeCell ref="P42:Q42"/>
    <mergeCell ref="P40:Q40"/>
    <mergeCell ref="P41:Q41"/>
    <mergeCell ref="M40:N40"/>
    <mergeCell ref="B28:L29"/>
    <mergeCell ref="M28:W29"/>
    <mergeCell ref="M27:O27"/>
    <mergeCell ref="E40:F40"/>
    <mergeCell ref="G40:J40"/>
    <mergeCell ref="M36:O36"/>
    <mergeCell ref="M37:W38"/>
    <mergeCell ref="A52:A54"/>
    <mergeCell ref="B52:L53"/>
    <mergeCell ref="M52:W53"/>
    <mergeCell ref="B54:D54"/>
    <mergeCell ref="M54:O54"/>
    <mergeCell ref="A46:W46"/>
    <mergeCell ref="A47:W47"/>
    <mergeCell ref="B48:L48"/>
    <mergeCell ref="M48:W48"/>
    <mergeCell ref="A49:A51"/>
    <mergeCell ref="B49:L50"/>
    <mergeCell ref="M49:W50"/>
    <mergeCell ref="B51:D51"/>
    <mergeCell ref="M51:O51"/>
  </mergeCells>
  <phoneticPr fontId="0" type="noConversion"/>
  <printOptions horizontalCentered="1"/>
  <pageMargins left="0.70866141732283472" right="0.70866141732283472" top="0.35433070866141736" bottom="0.35433070866141736" header="0.31496062992125984" footer="0.31496062992125984"/>
  <pageSetup paperSize="9" scale="57" orientation="portrait" r:id="rId1"/>
  <headerFooter alignWithMargins="0">
    <oddHeader xml:space="preserve">&amp;R
</oddHeader>
  </headerFooter>
  <rowBreaks count="1" manualBreakCount="1">
    <brk id="59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Anii I-II</vt:lpstr>
      <vt:lpstr>'Anii I-II'!Print_Area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Nicoleta Dronca</cp:lastModifiedBy>
  <cp:lastPrinted>2019-10-07T11:21:49Z</cp:lastPrinted>
  <dcterms:created xsi:type="dcterms:W3CDTF">2005-09-25T13:40:53Z</dcterms:created>
  <dcterms:modified xsi:type="dcterms:W3CDTF">2019-10-07T11:22:40Z</dcterms:modified>
</cp:coreProperties>
</file>