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coletaDronca\Desktop\PLANURI INVATAMANT MASTER 2019-2020 - anul 2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9" i="1" l="1"/>
  <c r="V49" i="1"/>
  <c r="U49" i="1"/>
  <c r="T49" i="1"/>
  <c r="S49" i="1"/>
  <c r="K49" i="1"/>
  <c r="J49" i="1"/>
  <c r="I49" i="1"/>
  <c r="H49" i="1"/>
  <c r="F48" i="1" s="1"/>
  <c r="M48" i="1" s="1"/>
  <c r="G49" i="1"/>
  <c r="R48" i="1"/>
  <c r="R47" i="1"/>
  <c r="M47" i="1"/>
  <c r="R46" i="1"/>
  <c r="F46" i="1"/>
  <c r="R45" i="1"/>
  <c r="F45" i="1"/>
  <c r="M45" i="1" s="1"/>
  <c r="Y44" i="1"/>
  <c r="Y45" i="1" s="1"/>
  <c r="Y48" i="1" s="1"/>
  <c r="R44" i="1"/>
  <c r="M44" i="1"/>
  <c r="F44" i="1"/>
  <c r="N43" i="1"/>
  <c r="B43" i="1"/>
  <c r="N40" i="1"/>
  <c r="B40" i="1"/>
  <c r="N37" i="1"/>
  <c r="B37" i="1"/>
  <c r="N34" i="1"/>
  <c r="B34" i="1"/>
  <c r="N31" i="1"/>
  <c r="B31" i="1"/>
  <c r="N28" i="1"/>
  <c r="B28" i="1"/>
  <c r="N25" i="1"/>
  <c r="B25" i="1"/>
  <c r="Y47" i="1" l="1"/>
  <c r="F47" i="1"/>
</calcChain>
</file>

<file path=xl/comments1.xml><?xml version="1.0" encoding="utf-8"?>
<comments xmlns="http://schemas.openxmlformats.org/spreadsheetml/2006/main">
  <authors>
    <author>Carmen Ardelean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codurile din nomenclator:
http://www.upt.ro/img/files/legislatie/2018/HG_692_2018_modif_complet_HG_158_2018.pdf
Nomenclatorul se actualizeaza anual.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consultand documentele: Reguli de codare si Coduri care se gasesc la adresa:
http://www.upt.ro/Informatii_upt-intern---dgac_647_ro.html . 
Codul disciplinei va fi generat automat dupa completarea celulelor E17, F17, G17 precum si a celulei care contine categoria formativa din care face parte disciplina.</t>
        </r>
      </text>
    </comment>
  </commentList>
</comments>
</file>

<file path=xl/sharedStrings.xml><?xml version="1.0" encoding="utf-8"?>
<sst xmlns="http://schemas.openxmlformats.org/spreadsheetml/2006/main" count="109" uniqueCount="75">
  <si>
    <t>Universitatea Politehnica Timişoara</t>
  </si>
  <si>
    <t>Facultatea:</t>
  </si>
  <si>
    <t>de Mecanică</t>
  </si>
  <si>
    <r>
      <rPr>
        <sz val="11"/>
        <color indexed="18"/>
        <rFont val="Arial"/>
        <family val="2"/>
      </rPr>
      <t>Domeniul de licenta</t>
    </r>
    <r>
      <rPr>
        <b/>
        <sz val="11"/>
        <color indexed="18"/>
        <rFont val="Arial"/>
        <family val="2"/>
      </rPr>
      <t>:</t>
    </r>
  </si>
  <si>
    <t>Inginerie mecanică</t>
  </si>
  <si>
    <r>
      <rPr>
        <sz val="11"/>
        <color indexed="18"/>
        <rFont val="Arial"/>
        <family val="2"/>
      </rPr>
      <t>Programul de studii univ. de master</t>
    </r>
    <r>
      <rPr>
        <b/>
        <sz val="11"/>
        <color indexed="18"/>
        <rFont val="Arial"/>
        <family val="2"/>
      </rPr>
      <t xml:space="preserve">: </t>
    </r>
  </si>
  <si>
    <t>Ingineria Relațiilor de Muncă, Sănătate și Securitate în Muncă</t>
  </si>
  <si>
    <t>Forma de invatamant:</t>
  </si>
  <si>
    <t>cu frecventa</t>
  </si>
  <si>
    <t xml:space="preserve">Durata studiilor: </t>
  </si>
  <si>
    <t>2 ani</t>
  </si>
  <si>
    <r>
      <t xml:space="preserve">Domeniul fundamental  </t>
    </r>
    <r>
      <rPr>
        <b/>
        <sz val="11"/>
        <color indexed="18"/>
        <rFont val="Arial"/>
        <family val="2"/>
      </rPr>
      <t>(DFI):</t>
    </r>
    <r>
      <rPr>
        <sz val="11"/>
        <color indexed="18"/>
        <rFont val="Arial"/>
        <family val="2"/>
      </rPr>
      <t xml:space="preserve"> </t>
    </r>
  </si>
  <si>
    <t>Științe inginerești</t>
  </si>
  <si>
    <r>
      <t xml:space="preserve">Ramura de stiinta </t>
    </r>
    <r>
      <rPr>
        <b/>
        <sz val="11"/>
        <color indexed="18"/>
        <rFont val="Arial"/>
        <family val="2"/>
      </rPr>
      <t>(RSI):</t>
    </r>
    <r>
      <rPr>
        <sz val="11"/>
        <color indexed="18"/>
        <rFont val="Arial"/>
        <family val="2"/>
      </rPr>
      <t xml:space="preserve"> </t>
    </r>
  </si>
  <si>
    <t>Inginerie mecanică, mecatronică, inginerie industrială și management</t>
  </si>
  <si>
    <r>
      <t xml:space="preserve">Domeniul de studii universitare de master </t>
    </r>
    <r>
      <rPr>
        <b/>
        <sz val="11"/>
        <color indexed="18"/>
        <rFont val="Arial"/>
        <family val="2"/>
      </rPr>
      <t>(DSU_M)</t>
    </r>
    <r>
      <rPr>
        <sz val="11"/>
        <color indexed="18"/>
        <rFont val="Arial"/>
        <family val="2"/>
      </rPr>
      <t xml:space="preserve">: </t>
    </r>
  </si>
  <si>
    <t>Cod DFI</t>
  </si>
  <si>
    <t>Cod RSI</t>
  </si>
  <si>
    <t>Cod DSU_M</t>
  </si>
  <si>
    <t>ciclul</t>
  </si>
  <si>
    <t>c1c2c3</t>
  </si>
  <si>
    <t>a1a2</t>
  </si>
  <si>
    <t>M</t>
  </si>
  <si>
    <t>432</t>
  </si>
  <si>
    <t>PLAN DE ÎNVĂŢĂMÂNT</t>
  </si>
  <si>
    <t>An universitar 2019 - 2020</t>
  </si>
  <si>
    <t>ANUL II</t>
  </si>
  <si>
    <t>SEMESTRUL 3</t>
  </si>
  <si>
    <t>SEMESTRUL 4</t>
  </si>
  <si>
    <t>1</t>
  </si>
  <si>
    <t>Psihologie organizationala, comunicare, dialog si protectie sociala</t>
  </si>
  <si>
    <t>Practică cercetare/profesională (7 săptămâni x 14 ore/săptămână)</t>
  </si>
  <si>
    <t>E</t>
  </si>
  <si>
    <t>DS</t>
  </si>
  <si>
    <t>D</t>
  </si>
  <si>
    <t>2</t>
  </si>
  <si>
    <t>Elaborarea lucrării de disertaţie (7 săptămâni x 14 ore/săptămână)</t>
  </si>
  <si>
    <t>C</t>
  </si>
  <si>
    <t>3</t>
  </si>
  <si>
    <t>Disciplina optionala independenta 3</t>
  </si>
  <si>
    <t>Examen de disertație</t>
  </si>
  <si>
    <t>DA</t>
  </si>
  <si>
    <t>4</t>
  </si>
  <si>
    <t xml:space="preserve">Optimizarea si evidenta muncii </t>
  </si>
  <si>
    <t>DCAV</t>
  </si>
  <si>
    <t>5</t>
  </si>
  <si>
    <t>6</t>
  </si>
  <si>
    <t>7</t>
  </si>
  <si>
    <t>total / sem.</t>
  </si>
  <si>
    <t>VAi:</t>
  </si>
  <si>
    <t>VPI:</t>
  </si>
  <si>
    <t>VA (VAi+VAp):</t>
  </si>
  <si>
    <t>VCA (VA+VPI):</t>
  </si>
  <si>
    <t xml:space="preserve">credite: </t>
  </si>
  <si>
    <t xml:space="preserve">evaluări: </t>
  </si>
  <si>
    <t>3 E+1D</t>
  </si>
  <si>
    <t>1 D+1 C+1 E</t>
  </si>
  <si>
    <t>total / săpt.</t>
  </si>
  <si>
    <t>din care:</t>
  </si>
  <si>
    <t>(c, s, l, p, VAp)</t>
  </si>
  <si>
    <t>DISCIPLINE OPTIONALE</t>
  </si>
  <si>
    <t>01</t>
  </si>
  <si>
    <t>Dsiciplină opţională 3.1
Baze metodologice ale SSM*</t>
  </si>
  <si>
    <t>02</t>
  </si>
  <si>
    <t>Dsiciplină opţională 3.2
Administrarea afacerilor</t>
  </si>
  <si>
    <t>03</t>
  </si>
  <si>
    <t>04</t>
  </si>
  <si>
    <t>05</t>
  </si>
  <si>
    <t>06</t>
  </si>
  <si>
    <t>RECTOR,</t>
  </si>
  <si>
    <t>DECAN,</t>
  </si>
  <si>
    <t>Prof.univ.dr.ing.Viorel-Aurel ŞERBAN</t>
  </si>
  <si>
    <t>Prof.dr.ing. Inocenţiu MANIU</t>
  </si>
  <si>
    <t>M440.19.03.V3-01</t>
  </si>
  <si>
    <t>M440.19.03.V3-02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</si>
</sst>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000080"/>
      <name val="Arial"/>
      <family val="2"/>
    </font>
    <font>
      <b/>
      <sz val="11"/>
      <color rgb="FF000080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u/>
      <sz val="10"/>
      <color theme="10"/>
      <name val="Arial"/>
      <family val="2"/>
    </font>
    <font>
      <u/>
      <sz val="11"/>
      <color rgb="FF000080"/>
      <name val="Arial"/>
      <family val="2"/>
    </font>
    <font>
      <b/>
      <sz val="11"/>
      <color rgb="FF000080"/>
      <name val="Arial"/>
      <family val="2"/>
      <charset val="238"/>
    </font>
    <font>
      <sz val="11"/>
      <color rgb="FF000080"/>
      <name val="Arial"/>
      <family val="2"/>
      <charset val="23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008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2" fillId="2" borderId="0" xfId="0" applyFont="1" applyFill="1" applyAlignment="1" applyProtection="1"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1" applyFont="1" applyFill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1" fillId="0" borderId="26" xfId="0" applyFont="1" applyFill="1" applyBorder="1"/>
    <xf numFmtId="1" fontId="2" fillId="0" borderId="26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vertical="center" wrapText="1"/>
    </xf>
    <xf numFmtId="1" fontId="2" fillId="0" borderId="30" xfId="0" applyNumberFormat="1" applyFont="1" applyFill="1" applyBorder="1" applyAlignment="1">
      <alignment vertical="center"/>
    </xf>
    <xf numFmtId="0" fontId="1" fillId="0" borderId="29" xfId="0" applyFont="1" applyFill="1" applyBorder="1"/>
    <xf numFmtId="1" fontId="2" fillId="0" borderId="29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7" xfId="0" applyFont="1" applyFill="1" applyBorder="1"/>
    <xf numFmtId="1" fontId="2" fillId="0" borderId="18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right" vertical="center"/>
      <protection locked="0"/>
    </xf>
    <xf numFmtId="0" fontId="1" fillId="2" borderId="32" xfId="0" applyFont="1" applyFill="1" applyBorder="1" applyAlignment="1" applyProtection="1">
      <alignment horizontal="right" vertical="center"/>
      <protection locked="0"/>
    </xf>
    <xf numFmtId="0" fontId="1" fillId="0" borderId="3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0" borderId="9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protection locked="0"/>
    </xf>
    <xf numFmtId="0" fontId="8" fillId="0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266700</xdr:colOff>
      <xdr:row>0</xdr:row>
      <xdr:rowOff>0</xdr:rowOff>
    </xdr:from>
    <xdr:to>
      <xdr:col>23</xdr:col>
      <xdr:colOff>152400</xdr:colOff>
      <xdr:row>4</xdr:row>
      <xdr:rowOff>161925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26574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9"/>
  <sheetViews>
    <sheetView tabSelected="1" topLeftCell="A58" workbookViewId="0">
      <selection activeCell="B62" sqref="B62:M63"/>
    </sheetView>
  </sheetViews>
  <sheetFormatPr defaultRowHeight="15" x14ac:dyDescent="0.25"/>
  <cols>
    <col min="4" max="4" width="0.42578125" customWidth="1"/>
    <col min="5" max="5" width="6.42578125" customWidth="1"/>
    <col min="6" max="6" width="5.85546875" customWidth="1"/>
    <col min="7" max="7" width="5.5703125" customWidth="1"/>
    <col min="8" max="8" width="5.7109375" customWidth="1"/>
    <col min="9" max="10" width="5.85546875" customWidth="1"/>
    <col min="11" max="11" width="3.85546875" customWidth="1"/>
    <col min="12" max="12" width="5.5703125" customWidth="1"/>
    <col min="13" max="13" width="4.7109375" customWidth="1"/>
    <col min="15" max="15" width="8.140625" customWidth="1"/>
    <col min="16" max="16" width="9.140625" hidden="1" customWidth="1"/>
    <col min="17" max="17" width="3.85546875" customWidth="1"/>
    <col min="18" max="18" width="5.7109375" customWidth="1"/>
    <col min="19" max="19" width="6.7109375" customWidth="1"/>
    <col min="20" max="20" width="6.85546875" customWidth="1"/>
    <col min="21" max="21" width="5.7109375" customWidth="1"/>
    <col min="22" max="22" width="6.85546875" customWidth="1"/>
    <col min="23" max="23" width="5.7109375" customWidth="1"/>
    <col min="24" max="24" width="7" customWidth="1"/>
    <col min="25" max="25" width="6.42578125" customWidth="1"/>
  </cols>
  <sheetData>
    <row r="1" spans="1:25" s="1" customFormat="1" ht="14.25" x14ac:dyDescent="0.2"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5" s="1" customFormat="1" x14ac:dyDescent="0.25">
      <c r="A2" s="4" t="s">
        <v>0</v>
      </c>
      <c r="F2" s="3"/>
      <c r="L2" s="2"/>
      <c r="M2" s="2"/>
      <c r="N2" s="2"/>
      <c r="O2" s="2"/>
      <c r="P2" s="2"/>
      <c r="Q2" s="2"/>
      <c r="R2" s="3"/>
    </row>
    <row r="3" spans="1:25" s="1" customFormat="1" ht="15" customHeight="1" x14ac:dyDescent="0.25">
      <c r="A3" s="5" t="s">
        <v>1</v>
      </c>
      <c r="B3" s="6" t="s">
        <v>2</v>
      </c>
      <c r="F3" s="3"/>
      <c r="L3" s="7"/>
      <c r="M3" s="7"/>
      <c r="N3" s="7"/>
      <c r="O3" s="7"/>
      <c r="P3" s="7"/>
      <c r="Q3" s="7"/>
      <c r="R3" s="8"/>
      <c r="S3" s="7"/>
      <c r="T3" s="7"/>
      <c r="U3" s="7"/>
      <c r="V3" s="7"/>
      <c r="W3" s="7"/>
      <c r="X3" s="7"/>
    </row>
    <row r="4" spans="1:25" s="1" customFormat="1" x14ac:dyDescent="0.25">
      <c r="F4" s="3"/>
      <c r="L4" s="4"/>
      <c r="M4" s="4"/>
      <c r="N4" s="4"/>
      <c r="O4" s="4"/>
      <c r="P4" s="4"/>
      <c r="Q4" s="4"/>
      <c r="R4" s="9"/>
    </row>
    <row r="5" spans="1:25" s="1" customFormat="1" x14ac:dyDescent="0.25">
      <c r="B5" s="10"/>
      <c r="C5" s="10"/>
      <c r="D5" s="10"/>
      <c r="E5" s="10"/>
      <c r="G5" s="10"/>
      <c r="H5" s="10"/>
      <c r="I5" s="10"/>
      <c r="J5" s="10"/>
      <c r="K5" s="10"/>
      <c r="M5" s="4"/>
      <c r="N5" s="4"/>
      <c r="O5" s="4"/>
      <c r="P5" s="4"/>
      <c r="Q5" s="4"/>
      <c r="R5" s="9"/>
    </row>
    <row r="6" spans="1:25" s="1" customFormat="1" x14ac:dyDescent="0.25">
      <c r="A6" s="5" t="s">
        <v>3</v>
      </c>
      <c r="B6" s="11"/>
      <c r="C6" s="11"/>
      <c r="D6" s="11"/>
      <c r="E6" s="6" t="s">
        <v>4</v>
      </c>
      <c r="F6" s="3"/>
      <c r="G6" s="11"/>
      <c r="H6" s="11"/>
      <c r="I6" s="11"/>
      <c r="J6" s="11"/>
      <c r="K6" s="11"/>
      <c r="M6" s="4"/>
      <c r="N6" s="4"/>
      <c r="O6" s="4"/>
      <c r="P6" s="4"/>
      <c r="Q6" s="4"/>
      <c r="R6" s="9"/>
    </row>
    <row r="7" spans="1:25" s="13" customFormat="1" ht="18.75" customHeight="1" x14ac:dyDescent="0.25">
      <c r="A7" s="12" t="s">
        <v>5</v>
      </c>
      <c r="B7" s="12"/>
      <c r="C7" s="12"/>
      <c r="D7" s="12"/>
      <c r="E7" s="6" t="s">
        <v>6</v>
      </c>
      <c r="G7" s="14"/>
      <c r="H7" s="14"/>
      <c r="I7" s="14"/>
      <c r="J7" s="14"/>
      <c r="K7" s="1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s="13" customFormat="1" x14ac:dyDescent="0.25">
      <c r="A8" s="14"/>
      <c r="B8" s="14"/>
      <c r="C8" s="14"/>
      <c r="D8" s="14"/>
      <c r="E8" s="16"/>
      <c r="G8" s="14"/>
      <c r="H8" s="14"/>
      <c r="I8" s="14"/>
      <c r="J8" s="14"/>
      <c r="K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1" customFormat="1" x14ac:dyDescent="0.2">
      <c r="A9" s="17" t="s">
        <v>7</v>
      </c>
      <c r="B9" s="17"/>
      <c r="C9" s="17"/>
      <c r="D9" s="17"/>
      <c r="E9" s="18" t="s">
        <v>8</v>
      </c>
      <c r="F9" s="3"/>
      <c r="G9" s="17"/>
      <c r="H9" s="17"/>
      <c r="I9" s="17"/>
      <c r="J9" s="17"/>
      <c r="K9" s="17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1"/>
    </row>
    <row r="10" spans="1:25" s="1" customFormat="1" ht="15.75" customHeight="1" x14ac:dyDescent="0.25">
      <c r="A10" s="2" t="s">
        <v>9</v>
      </c>
      <c r="B10" s="2"/>
      <c r="C10" s="2"/>
      <c r="D10" s="2"/>
      <c r="E10" s="4" t="s">
        <v>10</v>
      </c>
      <c r="F10" s="3"/>
      <c r="G10" s="2"/>
      <c r="H10" s="2"/>
      <c r="I10" s="2"/>
      <c r="J10" s="20"/>
      <c r="K10" s="20"/>
      <c r="L10" s="11"/>
      <c r="M10" s="11"/>
      <c r="N10" s="11"/>
      <c r="O10" s="11"/>
      <c r="P10" s="11"/>
      <c r="Q10" s="11"/>
      <c r="R10" s="21"/>
      <c r="S10" s="11"/>
      <c r="T10" s="11"/>
      <c r="U10" s="11"/>
      <c r="V10" s="11"/>
      <c r="W10" s="11"/>
      <c r="X10" s="11"/>
      <c r="Y10" s="11"/>
    </row>
    <row r="11" spans="1:25" s="1" customFormat="1" x14ac:dyDescent="0.25">
      <c r="A11" s="3"/>
      <c r="B11" s="22"/>
      <c r="C11" s="22"/>
      <c r="D11" s="22"/>
      <c r="E11" s="3"/>
      <c r="F11" s="3"/>
      <c r="G11" s="22"/>
      <c r="H11" s="22"/>
      <c r="I11" s="22"/>
      <c r="J11" s="20"/>
      <c r="K11" s="20"/>
      <c r="L11" s="11"/>
      <c r="M11" s="11"/>
      <c r="N11" s="11"/>
      <c r="O11" s="11"/>
      <c r="P11" s="11"/>
      <c r="Q11" s="11"/>
      <c r="R11" s="21"/>
      <c r="S11" s="11"/>
      <c r="T11" s="11"/>
      <c r="U11" s="11"/>
      <c r="V11" s="11"/>
      <c r="W11" s="11"/>
      <c r="X11" s="11"/>
      <c r="Y11" s="11"/>
    </row>
    <row r="12" spans="1:25" s="10" customFormat="1" x14ac:dyDescent="0.25">
      <c r="A12" s="11" t="s">
        <v>11</v>
      </c>
      <c r="B12" s="11"/>
      <c r="C12" s="11"/>
      <c r="D12" s="11"/>
      <c r="E12" s="6" t="s">
        <v>12</v>
      </c>
      <c r="G12" s="11"/>
      <c r="H12" s="11"/>
      <c r="I12" s="11"/>
      <c r="J12" s="11"/>
      <c r="K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s="10" customFormat="1" x14ac:dyDescent="0.25">
      <c r="A13" s="11" t="s">
        <v>13</v>
      </c>
      <c r="B13" s="11"/>
      <c r="C13" s="11"/>
      <c r="D13" s="11"/>
      <c r="E13" s="6" t="s">
        <v>14</v>
      </c>
      <c r="G13" s="11"/>
      <c r="H13" s="11"/>
      <c r="I13" s="11"/>
      <c r="J13" s="11"/>
      <c r="K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10" customFormat="1" ht="41.25" customHeight="1" x14ac:dyDescent="0.2">
      <c r="A14" s="23" t="s">
        <v>15</v>
      </c>
      <c r="B14" s="23"/>
      <c r="C14" s="23"/>
      <c r="D14" s="23"/>
      <c r="E14" s="24" t="s">
        <v>4</v>
      </c>
      <c r="I14" s="25"/>
      <c r="J14" s="11"/>
      <c r="K14" s="11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0" customFormat="1" ht="14.25" x14ac:dyDescent="0.2">
      <c r="A15" s="11"/>
      <c r="B15" s="11"/>
      <c r="C15" s="11"/>
      <c r="D15" s="11"/>
      <c r="E15" s="11"/>
      <c r="F15" s="21"/>
      <c r="G15" s="11"/>
      <c r="H15" s="11"/>
      <c r="I15" s="11"/>
      <c r="J15" s="11"/>
      <c r="K15" s="11"/>
      <c r="R15" s="21"/>
    </row>
    <row r="16" spans="1:25" s="1" customFormat="1" ht="31.5" customHeight="1" x14ac:dyDescent="0.2">
      <c r="A16" s="27" t="s">
        <v>16</v>
      </c>
      <c r="B16" s="27" t="s">
        <v>17</v>
      </c>
      <c r="C16" s="27" t="s">
        <v>18</v>
      </c>
      <c r="E16" s="28" t="s">
        <v>19</v>
      </c>
      <c r="F16" s="28" t="s">
        <v>20</v>
      </c>
      <c r="G16" s="28" t="s">
        <v>21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 s="1" customFormat="1" x14ac:dyDescent="0.2">
      <c r="A17" s="30">
        <v>20</v>
      </c>
      <c r="B17" s="30">
        <v>70</v>
      </c>
      <c r="C17" s="30">
        <v>10</v>
      </c>
      <c r="E17" s="31" t="s">
        <v>22</v>
      </c>
      <c r="F17" s="32" t="s">
        <v>23</v>
      </c>
      <c r="G17" s="31">
        <v>19</v>
      </c>
      <c r="I17" s="11"/>
      <c r="J17" s="11"/>
      <c r="K17" s="11"/>
      <c r="R17" s="3"/>
    </row>
    <row r="18" spans="1:25" s="10" customFormat="1" ht="14.25" x14ac:dyDescent="0.2">
      <c r="A18" s="33"/>
      <c r="B18" s="33"/>
      <c r="C18" s="33"/>
      <c r="D18" s="33"/>
      <c r="E18" s="33"/>
      <c r="F18" s="33"/>
      <c r="G18" s="33"/>
      <c r="H18" s="33"/>
      <c r="I18" s="11"/>
      <c r="J18" s="11"/>
      <c r="K18" s="11"/>
      <c r="L18" s="11"/>
      <c r="M18" s="11"/>
      <c r="N18" s="11"/>
      <c r="O18" s="11"/>
      <c r="P18" s="11"/>
      <c r="Q18" s="11"/>
      <c r="R18" s="21"/>
      <c r="S18" s="11"/>
      <c r="T18" s="11"/>
      <c r="U18" s="11"/>
      <c r="V18" s="11"/>
      <c r="W18" s="11"/>
      <c r="X18" s="11"/>
      <c r="Y18" s="11"/>
    </row>
    <row r="19" spans="1:25" s="35" customFormat="1" x14ac:dyDescent="0.25">
      <c r="A19" s="34" t="s">
        <v>24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s="35" customFormat="1" x14ac:dyDescent="0.25">
      <c r="A20" s="36" t="s">
        <v>25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s="1" customFormat="1" ht="15.75" thickBot="1" x14ac:dyDescent="0.25">
      <c r="A21" s="37" t="s">
        <v>26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s="1" customFormat="1" ht="24" customHeight="1" thickTop="1" thickBot="1" x14ac:dyDescent="0.25">
      <c r="A22" s="38"/>
      <c r="B22" s="39" t="s">
        <v>27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  <c r="N22" s="40" t="s">
        <v>28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</row>
    <row r="23" spans="1:25" s="48" customFormat="1" ht="15.75" customHeight="1" thickTop="1" x14ac:dyDescent="0.2">
      <c r="A23" s="42" t="s">
        <v>29</v>
      </c>
      <c r="B23" s="43" t="s">
        <v>30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5"/>
      <c r="N23" s="46" t="s">
        <v>31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</row>
    <row r="24" spans="1:25" s="48" customFormat="1" ht="14.25" x14ac:dyDescent="0.2">
      <c r="A24" s="42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</row>
    <row r="25" spans="1:25" s="62" customFormat="1" ht="15.75" customHeight="1" thickBot="1" x14ac:dyDescent="0.3">
      <c r="A25" s="52"/>
      <c r="B25" s="53" t="str">
        <f>IF(L25&lt;&gt;"",CONCATENATE($E$17,$F$17,".",$G$17,".","0",RIGHT($B$54,1),".",RIGHT(L25,1),$A23),"")</f>
        <v>M432.19.0.S1</v>
      </c>
      <c r="C25" s="54"/>
      <c r="D25" s="55"/>
      <c r="E25" s="56">
        <v>9</v>
      </c>
      <c r="F25" s="56" t="s">
        <v>32</v>
      </c>
      <c r="G25" s="57">
        <v>28</v>
      </c>
      <c r="H25" s="58">
        <v>14</v>
      </c>
      <c r="I25" s="58">
        <v>0</v>
      </c>
      <c r="J25" s="58">
        <v>0</v>
      </c>
      <c r="K25" s="59">
        <v>0</v>
      </c>
      <c r="L25" s="60" t="s">
        <v>33</v>
      </c>
      <c r="M25" s="61">
        <v>91</v>
      </c>
      <c r="N25" s="53" t="str">
        <f>IF(X25&lt;&gt;"",CONCATENATE($E$17,$F$17,".",$G$17,".","0",RIGHT($N$54,1),".",RIGHT(X25,1),$A23),"")</f>
        <v>M432.19.0.S1</v>
      </c>
      <c r="O25" s="54"/>
      <c r="P25" s="55"/>
      <c r="Q25" s="56">
        <v>10</v>
      </c>
      <c r="R25" s="56" t="s">
        <v>34</v>
      </c>
      <c r="S25" s="57">
        <v>0</v>
      </c>
      <c r="T25" s="58">
        <v>0</v>
      </c>
      <c r="U25" s="58">
        <v>0</v>
      </c>
      <c r="V25" s="58">
        <v>0</v>
      </c>
      <c r="W25" s="59">
        <v>98</v>
      </c>
      <c r="X25" s="60" t="s">
        <v>33</v>
      </c>
      <c r="Y25" s="61">
        <v>182</v>
      </c>
    </row>
    <row r="26" spans="1:25" s="62" customFormat="1" ht="15.75" customHeight="1" thickTop="1" x14ac:dyDescent="0.25">
      <c r="A26" s="63" t="s">
        <v>35</v>
      </c>
      <c r="B26" s="64" t="s">
        <v>30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 t="s">
        <v>36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62" customFormat="1" ht="14.25" x14ac:dyDescent="0.25">
      <c r="A27" s="42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1"/>
    </row>
    <row r="28" spans="1:25" s="62" customFormat="1" ht="15.75" customHeight="1" thickBot="1" x14ac:dyDescent="0.3">
      <c r="A28" s="52"/>
      <c r="B28" s="53" t="str">
        <f>IF(L28&lt;&gt;"",CONCATENATE($E$17,$F$17,".",$G$17,".","0",RIGHT($B$54,1),".",RIGHT(L28,1),$A26),"")</f>
        <v>M432.19.0.S2</v>
      </c>
      <c r="C28" s="54"/>
      <c r="D28" s="55"/>
      <c r="E28" s="56">
        <v>3</v>
      </c>
      <c r="F28" s="56" t="s">
        <v>34</v>
      </c>
      <c r="G28" s="57">
        <v>0</v>
      </c>
      <c r="H28" s="58">
        <v>0</v>
      </c>
      <c r="I28" s="58">
        <v>0</v>
      </c>
      <c r="J28" s="58">
        <v>14</v>
      </c>
      <c r="K28" s="59">
        <v>0</v>
      </c>
      <c r="L28" s="60" t="s">
        <v>33</v>
      </c>
      <c r="M28" s="61">
        <v>65</v>
      </c>
      <c r="N28" s="53" t="str">
        <f>IF(X28&lt;&gt;"",CONCATENATE($E$17,$F$17,".",$G$17,".","0",RIGHT($N$54,1),".",RIGHT(X28,1),$A26),"")</f>
        <v>M432.19.0.S2</v>
      </c>
      <c r="O28" s="54"/>
      <c r="P28" s="55"/>
      <c r="Q28" s="56">
        <v>10</v>
      </c>
      <c r="R28" s="56" t="s">
        <v>37</v>
      </c>
      <c r="S28" s="57">
        <v>0</v>
      </c>
      <c r="T28" s="58">
        <v>0</v>
      </c>
      <c r="U28" s="58">
        <v>0</v>
      </c>
      <c r="V28" s="58">
        <v>0</v>
      </c>
      <c r="W28" s="59">
        <v>98</v>
      </c>
      <c r="X28" s="60" t="s">
        <v>33</v>
      </c>
      <c r="Y28" s="61">
        <v>182</v>
      </c>
    </row>
    <row r="29" spans="1:25" s="62" customFormat="1" ht="15.75" customHeight="1" thickTop="1" x14ac:dyDescent="0.25">
      <c r="A29" s="63" t="s">
        <v>38</v>
      </c>
      <c r="B29" s="64" t="s">
        <v>39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6" t="s">
        <v>40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7"/>
    </row>
    <row r="30" spans="1:25" s="62" customFormat="1" ht="14.25" x14ac:dyDescent="0.25">
      <c r="A30" s="42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1"/>
    </row>
    <row r="31" spans="1:25" s="62" customFormat="1" ht="15.75" customHeight="1" thickBot="1" x14ac:dyDescent="0.3">
      <c r="A31" s="52"/>
      <c r="B31" s="53" t="str">
        <f>IF(L31&lt;&gt;"",CONCATENATE($E$17,$F$17,".",$G$17,".","0",RIGHT($B$54,1),".",RIGHT(L31,1),$A29),"")</f>
        <v>M432.19.0.A3</v>
      </c>
      <c r="C31" s="54"/>
      <c r="D31" s="55"/>
      <c r="E31" s="56">
        <v>9</v>
      </c>
      <c r="F31" s="56" t="s">
        <v>32</v>
      </c>
      <c r="G31" s="57">
        <v>28</v>
      </c>
      <c r="H31" s="58">
        <v>14</v>
      </c>
      <c r="I31" s="58">
        <v>0</v>
      </c>
      <c r="J31" s="58">
        <v>14</v>
      </c>
      <c r="K31" s="59">
        <v>0</v>
      </c>
      <c r="L31" s="60" t="s">
        <v>41</v>
      </c>
      <c r="M31" s="61">
        <v>91</v>
      </c>
      <c r="N31" s="53" t="str">
        <f>IF(X31&lt;&gt;"",CONCATENATE($E$17,$F$17,".",$G$17,".","0",RIGHT($N$54,1),".",RIGHT(X31,1),$A29),"")</f>
        <v>M432.19.0.S3</v>
      </c>
      <c r="O31" s="54"/>
      <c r="P31" s="55"/>
      <c r="Q31" s="56">
        <v>10</v>
      </c>
      <c r="R31" s="56" t="s">
        <v>32</v>
      </c>
      <c r="S31" s="57"/>
      <c r="T31" s="58"/>
      <c r="U31" s="58"/>
      <c r="V31" s="58"/>
      <c r="W31" s="59"/>
      <c r="X31" s="60" t="s">
        <v>33</v>
      </c>
      <c r="Y31" s="61"/>
    </row>
    <row r="32" spans="1:25" s="62" customFormat="1" ht="21.75" customHeight="1" thickTop="1" x14ac:dyDescent="0.25">
      <c r="A32" s="63" t="s">
        <v>42</v>
      </c>
      <c r="B32" s="64" t="s">
        <v>43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7"/>
    </row>
    <row r="33" spans="1:25" s="62" customFormat="1" ht="13.5" customHeight="1" x14ac:dyDescent="0.25">
      <c r="A33" s="42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1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1"/>
    </row>
    <row r="34" spans="1:25" s="62" customFormat="1" ht="16.5" customHeight="1" thickBot="1" x14ac:dyDescent="0.3">
      <c r="A34" s="52"/>
      <c r="B34" s="53" t="str">
        <f>IF(L34&lt;&gt;"",CONCATENATE($E$17,$F$17,".",$G$17,".","0",RIGHT($B$54,1),".",RIGHT(L34,1),$A32),"")</f>
        <v>M432.19.0.V4</v>
      </c>
      <c r="C34" s="54"/>
      <c r="D34" s="55"/>
      <c r="E34" s="56">
        <v>9</v>
      </c>
      <c r="F34" s="56" t="s">
        <v>32</v>
      </c>
      <c r="G34" s="57">
        <v>42</v>
      </c>
      <c r="H34" s="58">
        <v>0</v>
      </c>
      <c r="I34" s="58">
        <v>14</v>
      </c>
      <c r="J34" s="58">
        <v>28</v>
      </c>
      <c r="K34" s="59">
        <v>0</v>
      </c>
      <c r="L34" s="60" t="s">
        <v>44</v>
      </c>
      <c r="M34" s="61">
        <v>91</v>
      </c>
      <c r="N34" s="53" t="str">
        <f>IF(X34&lt;&gt;"",CONCATENATE($E$17,$F$17,".",$G$17,".","0",RIGHT($N$54,1),".",RIGHT(X34,1),$A32),"")</f>
        <v/>
      </c>
      <c r="O34" s="54"/>
      <c r="P34" s="55"/>
      <c r="Q34" s="56"/>
      <c r="R34" s="56"/>
      <c r="S34" s="57"/>
      <c r="T34" s="58"/>
      <c r="U34" s="58"/>
      <c r="V34" s="58"/>
      <c r="W34" s="59"/>
      <c r="X34" s="60"/>
      <c r="Y34" s="61"/>
    </row>
    <row r="35" spans="1:25" s="62" customFormat="1" thickTop="1" x14ac:dyDescent="0.25">
      <c r="A35" s="63" t="s">
        <v>45</v>
      </c>
      <c r="B35" s="6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64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7"/>
    </row>
    <row r="36" spans="1:25" s="62" customFormat="1" ht="14.25" x14ac:dyDescent="0.25">
      <c r="A36" s="42"/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49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1"/>
    </row>
    <row r="37" spans="1:25" s="62" customFormat="1" thickBot="1" x14ac:dyDescent="0.3">
      <c r="A37" s="52"/>
      <c r="B37" s="53" t="str">
        <f>IF(L37&lt;&gt;"",CONCATENATE($E$17,$F$17,".",$G$17,".","0",RIGHT($B$54,1),".",RIGHT(L37,1),$A35),"")</f>
        <v/>
      </c>
      <c r="C37" s="54"/>
      <c r="D37" s="55"/>
      <c r="E37" s="56"/>
      <c r="F37" s="56"/>
      <c r="G37" s="57"/>
      <c r="H37" s="58"/>
      <c r="I37" s="58"/>
      <c r="J37" s="58"/>
      <c r="K37" s="59"/>
      <c r="L37" s="60"/>
      <c r="M37" s="61"/>
      <c r="N37" s="53" t="str">
        <f>IF(X37&lt;&gt;"",CONCATENATE($E$17,$F$17,".",$G$17,".","0",RIGHT($N$54,1),".",RIGHT(X37,1),$A35),"")</f>
        <v/>
      </c>
      <c r="O37" s="54"/>
      <c r="P37" s="55"/>
      <c r="Q37" s="56"/>
      <c r="R37" s="56"/>
      <c r="S37" s="57"/>
      <c r="T37" s="58"/>
      <c r="U37" s="58"/>
      <c r="V37" s="58"/>
      <c r="W37" s="59"/>
      <c r="X37" s="60"/>
      <c r="Y37" s="61"/>
    </row>
    <row r="38" spans="1:25" s="62" customFormat="1" thickTop="1" x14ac:dyDescent="0.25">
      <c r="A38" s="63" t="s">
        <v>46</v>
      </c>
      <c r="B38" s="64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64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7"/>
    </row>
    <row r="39" spans="1:25" s="62" customFormat="1" ht="14.25" x14ac:dyDescent="0.25">
      <c r="A39" s="42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49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</row>
    <row r="40" spans="1:25" s="62" customFormat="1" thickBot="1" x14ac:dyDescent="0.3">
      <c r="A40" s="52"/>
      <c r="B40" s="53" t="str">
        <f>IF(L40&lt;&gt;"",CONCATENATE($E$17,$F$17,".",$G$17,".","0",RIGHT($B$54,1),".",RIGHT(L40,1),$A38),"")</f>
        <v/>
      </c>
      <c r="C40" s="54"/>
      <c r="D40" s="55"/>
      <c r="E40" s="56"/>
      <c r="F40" s="56"/>
      <c r="G40" s="57"/>
      <c r="H40" s="58"/>
      <c r="I40" s="58"/>
      <c r="J40" s="58"/>
      <c r="K40" s="59"/>
      <c r="L40" s="60"/>
      <c r="M40" s="61"/>
      <c r="N40" s="53" t="str">
        <f>IF(X40&lt;&gt;"",CONCATENATE($E$17,$F$17,".",$G$17,".","0",RIGHT($N$54,1),".",RIGHT(X40,1),$A38),"")</f>
        <v/>
      </c>
      <c r="O40" s="54"/>
      <c r="P40" s="55"/>
      <c r="Q40" s="56"/>
      <c r="R40" s="56"/>
      <c r="S40" s="57"/>
      <c r="T40" s="58"/>
      <c r="U40" s="58"/>
      <c r="V40" s="58"/>
      <c r="W40" s="59"/>
      <c r="X40" s="60"/>
      <c r="Y40" s="61"/>
    </row>
    <row r="41" spans="1:25" s="62" customFormat="1" thickTop="1" x14ac:dyDescent="0.25">
      <c r="A41" s="63" t="s">
        <v>47</v>
      </c>
      <c r="B41" s="64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64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</row>
    <row r="42" spans="1:25" s="62" customFormat="1" ht="14.25" x14ac:dyDescent="0.25">
      <c r="A42" s="42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49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1"/>
    </row>
    <row r="43" spans="1:25" s="62" customFormat="1" thickBot="1" x14ac:dyDescent="0.3">
      <c r="A43" s="52"/>
      <c r="B43" s="53" t="str">
        <f>IF(L43&lt;&gt;"",CONCATENATE($E$17,$F$17,".",$G$17,".","0",RIGHT($B$54,1),".",RIGHT(L43,1),$A41),"")</f>
        <v/>
      </c>
      <c r="C43" s="54"/>
      <c r="D43" s="55"/>
      <c r="E43" s="56"/>
      <c r="F43" s="56"/>
      <c r="G43" s="57"/>
      <c r="H43" s="58"/>
      <c r="I43" s="58"/>
      <c r="J43" s="58"/>
      <c r="K43" s="59"/>
      <c r="L43" s="60"/>
      <c r="M43" s="61"/>
      <c r="N43" s="53" t="str">
        <f>IF(X43&lt;&gt;"",CONCATENATE($E$17,$F$17,".",$G$17,".","0",RIGHT($N$54,1),".",RIGHT(X43,1),$A41),"")</f>
        <v/>
      </c>
      <c r="O43" s="54"/>
      <c r="P43" s="55"/>
      <c r="Q43" s="56"/>
      <c r="R43" s="56"/>
      <c r="S43" s="57"/>
      <c r="T43" s="58"/>
      <c r="U43" s="58"/>
      <c r="V43" s="58"/>
      <c r="W43" s="59"/>
      <c r="X43" s="60"/>
      <c r="Y43" s="61"/>
    </row>
    <row r="44" spans="1:25" s="10" customFormat="1" ht="24" customHeight="1" thickTop="1" x14ac:dyDescent="0.2">
      <c r="A44" s="65" t="s">
        <v>48</v>
      </c>
      <c r="B44" s="66" t="s">
        <v>49</v>
      </c>
      <c r="C44" s="67"/>
      <c r="D44" s="67"/>
      <c r="E44" s="67"/>
      <c r="F44" s="68">
        <f>SUM(G25:J25,G28:J28,G31:J31,G34:J34,G37:J37,G40:J40,G43:J43)</f>
        <v>196</v>
      </c>
      <c r="G44" s="69" t="s">
        <v>50</v>
      </c>
      <c r="H44" s="70"/>
      <c r="I44" s="70"/>
      <c r="J44" s="70"/>
      <c r="K44" s="70"/>
      <c r="L44" s="71"/>
      <c r="M44" s="72">
        <f>SUM(M25,M28,M31,M34,M37,M40,M43)</f>
        <v>338</v>
      </c>
      <c r="N44" s="66" t="s">
        <v>49</v>
      </c>
      <c r="O44" s="67"/>
      <c r="P44" s="67"/>
      <c r="Q44" s="67"/>
      <c r="R44" s="73">
        <f>SUM(S25:V25,S28:V28,S31:V31,S34:V34,S37:V37,S40:V40,S43:V43)</f>
        <v>0</v>
      </c>
      <c r="S44" s="69" t="s">
        <v>50</v>
      </c>
      <c r="T44" s="70"/>
      <c r="U44" s="70"/>
      <c r="V44" s="70"/>
      <c r="W44" s="70"/>
      <c r="X44" s="71"/>
      <c r="Y44" s="74">
        <f>SUM(Y25,Y28,Y31,Y34,Y37,Y40,Y43)</f>
        <v>364</v>
      </c>
    </row>
    <row r="45" spans="1:25" s="10" customFormat="1" ht="29.25" customHeight="1" x14ac:dyDescent="0.2">
      <c r="A45" s="75"/>
      <c r="B45" s="76" t="s">
        <v>51</v>
      </c>
      <c r="C45" s="77"/>
      <c r="D45" s="78"/>
      <c r="E45" s="78"/>
      <c r="F45" s="79">
        <f>SUM(G25:K25,G28:K28,G31:K31,G34:K34,G37:K37,G40:K40,G43:K43)</f>
        <v>196</v>
      </c>
      <c r="G45" s="76" t="s">
        <v>52</v>
      </c>
      <c r="H45" s="77"/>
      <c r="I45" s="77"/>
      <c r="J45" s="78"/>
      <c r="K45" s="78"/>
      <c r="L45" s="80"/>
      <c r="M45" s="81">
        <f>F45+M44</f>
        <v>534</v>
      </c>
      <c r="N45" s="76" t="s">
        <v>51</v>
      </c>
      <c r="O45" s="77"/>
      <c r="P45" s="77"/>
      <c r="Q45" s="78"/>
      <c r="R45" s="82">
        <f>SUM(S25:W25,S28:W28,S31:W31,S34:W34,S37:W37,S40:W40,S43:W43)</f>
        <v>196</v>
      </c>
      <c r="S45" s="76" t="s">
        <v>52</v>
      </c>
      <c r="T45" s="77"/>
      <c r="U45" s="77"/>
      <c r="V45" s="83"/>
      <c r="W45" s="83"/>
      <c r="X45" s="83"/>
      <c r="Y45" s="84">
        <f>R45+Y44</f>
        <v>560</v>
      </c>
    </row>
    <row r="46" spans="1:25" s="10" customFormat="1" ht="15.75" customHeight="1" thickBot="1" x14ac:dyDescent="0.25">
      <c r="A46" s="85"/>
      <c r="B46" s="86" t="s">
        <v>53</v>
      </c>
      <c r="C46" s="87"/>
      <c r="D46" s="88"/>
      <c r="E46" s="89"/>
      <c r="F46" s="90">
        <f>SUM(E25,E28,E31,E34,E37,E40,E43)</f>
        <v>30</v>
      </c>
      <c r="G46" s="91" t="s">
        <v>54</v>
      </c>
      <c r="H46" s="92"/>
      <c r="I46" s="92"/>
      <c r="J46" s="92"/>
      <c r="K46" s="92"/>
      <c r="L46" s="93" t="s">
        <v>55</v>
      </c>
      <c r="M46" s="94"/>
      <c r="N46" s="95" t="s">
        <v>53</v>
      </c>
      <c r="O46" s="96"/>
      <c r="P46" s="97"/>
      <c r="Q46" s="98"/>
      <c r="R46" s="99">
        <f>SUM(Q25,Q28,Q31,Q34,Q37,Q40,Q43)</f>
        <v>30</v>
      </c>
      <c r="S46" s="91" t="s">
        <v>54</v>
      </c>
      <c r="T46" s="92"/>
      <c r="U46" s="92"/>
      <c r="V46" s="92"/>
      <c r="W46" s="100"/>
      <c r="X46" s="93" t="s">
        <v>56</v>
      </c>
      <c r="Y46" s="94"/>
    </row>
    <row r="47" spans="1:25" s="10" customFormat="1" ht="16.5" customHeight="1" thickTop="1" x14ac:dyDescent="0.2">
      <c r="A47" s="65" t="s">
        <v>57</v>
      </c>
      <c r="B47" s="66" t="s">
        <v>49</v>
      </c>
      <c r="C47" s="67"/>
      <c r="D47" s="67"/>
      <c r="E47" s="67"/>
      <c r="F47" s="101">
        <f>SUM(G49:J49)</f>
        <v>14</v>
      </c>
      <c r="G47" s="69" t="s">
        <v>50</v>
      </c>
      <c r="H47" s="70"/>
      <c r="I47" s="70"/>
      <c r="J47" s="70"/>
      <c r="K47" s="70"/>
      <c r="L47" s="71"/>
      <c r="M47" s="72">
        <f>M44/14</f>
        <v>24.142857142857142</v>
      </c>
      <c r="N47" s="66" t="s">
        <v>49</v>
      </c>
      <c r="O47" s="67"/>
      <c r="P47" s="67"/>
      <c r="Q47" s="67"/>
      <c r="R47" s="102">
        <f>SUM(S49:V49)</f>
        <v>0</v>
      </c>
      <c r="S47" s="69" t="s">
        <v>50</v>
      </c>
      <c r="T47" s="70"/>
      <c r="U47" s="70"/>
      <c r="V47" s="70"/>
      <c r="W47" s="70"/>
      <c r="X47" s="70"/>
      <c r="Y47" s="103">
        <f>Y44/14</f>
        <v>26</v>
      </c>
    </row>
    <row r="48" spans="1:25" s="10" customFormat="1" ht="16.5" customHeight="1" x14ac:dyDescent="0.2">
      <c r="A48" s="75"/>
      <c r="B48" s="76" t="s">
        <v>51</v>
      </c>
      <c r="C48" s="77"/>
      <c r="D48" s="78"/>
      <c r="E48" s="78"/>
      <c r="F48" s="104">
        <f>SUM(G49:K49)</f>
        <v>14</v>
      </c>
      <c r="G48" s="76" t="s">
        <v>52</v>
      </c>
      <c r="H48" s="77"/>
      <c r="I48" s="77"/>
      <c r="J48" s="78"/>
      <c r="K48" s="78"/>
      <c r="M48" s="81">
        <f>F48+M47</f>
        <v>38.142857142857139</v>
      </c>
      <c r="N48" s="76" t="s">
        <v>51</v>
      </c>
      <c r="O48" s="77"/>
      <c r="P48" s="77"/>
      <c r="Q48" s="78"/>
      <c r="R48" s="105">
        <f>SUM(S49:W49)</f>
        <v>14</v>
      </c>
      <c r="S48" s="76" t="s">
        <v>52</v>
      </c>
      <c r="T48" s="77"/>
      <c r="U48" s="77"/>
      <c r="V48" s="106"/>
      <c r="W48" s="106"/>
      <c r="X48" s="106"/>
      <c r="Y48" s="107">
        <f>Y45/14</f>
        <v>40</v>
      </c>
    </row>
    <row r="49" spans="1:25" s="10" customFormat="1" ht="15.75" customHeight="1" thickBot="1" x14ac:dyDescent="0.25">
      <c r="A49" s="108"/>
      <c r="B49" s="91" t="s">
        <v>58</v>
      </c>
      <c r="C49" s="92"/>
      <c r="D49" s="109"/>
      <c r="E49" s="109"/>
      <c r="F49" s="110"/>
      <c r="G49" s="111">
        <f>(G25+G28+G31+G34+G37+G40+G43)/14</f>
        <v>7</v>
      </c>
      <c r="H49" s="111">
        <f>(H25+H28+H31+H34+H37+H40+H43)/14</f>
        <v>2</v>
      </c>
      <c r="I49" s="111">
        <f>(I25+I28+I31+I34+I37+I40+I43)/14</f>
        <v>1</v>
      </c>
      <c r="J49" s="111">
        <f>(J25+J28+J31+J34+J37+J40+J43)/14</f>
        <v>4</v>
      </c>
      <c r="K49" s="111">
        <f>(K25+K28+K31+K34+K37+K40+K43)/14</f>
        <v>0</v>
      </c>
      <c r="L49" s="112" t="s">
        <v>59</v>
      </c>
      <c r="M49" s="113"/>
      <c r="N49" s="91" t="s">
        <v>58</v>
      </c>
      <c r="O49" s="92"/>
      <c r="P49" s="109"/>
      <c r="Q49" s="109"/>
      <c r="R49" s="110"/>
      <c r="S49" s="111">
        <f>(S25+S28+S31+S34+S37+S40+S43)/14</f>
        <v>0</v>
      </c>
      <c r="T49" s="111">
        <f>(T25+T28+T31+T34+T37+T40+T43)/14</f>
        <v>0</v>
      </c>
      <c r="U49" s="111">
        <f>(U25+U28+U31+U34+U37+U40+U43)/14</f>
        <v>0</v>
      </c>
      <c r="V49" s="111">
        <f>(V25+V28+V31+V34+V37+V40+V43)/14</f>
        <v>0</v>
      </c>
      <c r="W49" s="111">
        <f>(W25+W28+W31+W34+W37+W40+W43)/14</f>
        <v>14</v>
      </c>
      <c r="X49" s="112" t="s">
        <v>59</v>
      </c>
      <c r="Y49" s="113"/>
    </row>
    <row r="50" spans="1:25" ht="15.75" thickTop="1" x14ac:dyDescent="0.25"/>
    <row r="52" spans="1:25" s="1" customFormat="1" x14ac:dyDescent="0.2">
      <c r="A52" s="114" t="s">
        <v>60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1:25" s="35" customFormat="1" x14ac:dyDescent="0.25">
      <c r="A53" s="36" t="s">
        <v>25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25" s="1" customFormat="1" ht="15.75" thickBot="1" x14ac:dyDescent="0.3">
      <c r="A54" s="115" t="s">
        <v>26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</row>
    <row r="55" spans="1:25" s="1" customFormat="1" ht="16.5" thickTop="1" thickBot="1" x14ac:dyDescent="0.25">
      <c r="A55" s="38"/>
      <c r="B55" s="39" t="s">
        <v>27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1"/>
      <c r="N55" s="40" t="s">
        <v>28</v>
      </c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1"/>
    </row>
    <row r="56" spans="1:25" s="62" customFormat="1" ht="15.75" customHeight="1" thickTop="1" x14ac:dyDescent="0.25">
      <c r="A56" s="42" t="s">
        <v>61</v>
      </c>
      <c r="B56" s="116" t="s">
        <v>62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8"/>
      <c r="N56" s="64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s="62" customFormat="1" ht="14.25" x14ac:dyDescent="0.25">
      <c r="A57" s="42"/>
      <c r="B57" s="119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1"/>
      <c r="N57" s="49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1"/>
    </row>
    <row r="58" spans="1:25" s="62" customFormat="1" ht="15.6" customHeight="1" thickBot="1" x14ac:dyDescent="0.3">
      <c r="A58" s="52"/>
      <c r="B58" s="53" t="s">
        <v>73</v>
      </c>
      <c r="C58" s="54"/>
      <c r="D58" s="55"/>
      <c r="E58" s="56">
        <v>9</v>
      </c>
      <c r="F58" s="56" t="s">
        <v>32</v>
      </c>
      <c r="G58" s="57">
        <v>28</v>
      </c>
      <c r="H58" s="58">
        <v>14</v>
      </c>
      <c r="I58" s="58">
        <v>0</v>
      </c>
      <c r="J58" s="58">
        <v>14</v>
      </c>
      <c r="K58" s="59">
        <v>0</v>
      </c>
      <c r="L58" s="60" t="s">
        <v>41</v>
      </c>
      <c r="M58" s="61">
        <v>91</v>
      </c>
      <c r="N58" s="53"/>
      <c r="O58" s="54"/>
      <c r="P58" s="55"/>
      <c r="Q58" s="56"/>
      <c r="R58" s="56"/>
      <c r="S58" s="57"/>
      <c r="T58" s="58"/>
      <c r="U58" s="58"/>
      <c r="V58" s="58"/>
      <c r="W58" s="59"/>
      <c r="X58" s="60"/>
      <c r="Y58" s="61"/>
    </row>
    <row r="59" spans="1:25" s="62" customFormat="1" ht="15.75" customHeight="1" thickTop="1" x14ac:dyDescent="0.25">
      <c r="A59" s="42" t="s">
        <v>63</v>
      </c>
      <c r="B59" s="43" t="s">
        <v>64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5"/>
      <c r="N59" s="64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7"/>
    </row>
    <row r="60" spans="1:25" s="62" customFormat="1" ht="14.25" x14ac:dyDescent="0.25">
      <c r="A60" s="42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1"/>
      <c r="N60" s="49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1"/>
    </row>
    <row r="61" spans="1:25" s="62" customFormat="1" ht="16.899999999999999" customHeight="1" thickBot="1" x14ac:dyDescent="0.3">
      <c r="A61" s="52"/>
      <c r="B61" s="53" t="s">
        <v>74</v>
      </c>
      <c r="C61" s="54"/>
      <c r="D61" s="55"/>
      <c r="E61" s="56">
        <v>9</v>
      </c>
      <c r="F61" s="56" t="s">
        <v>32</v>
      </c>
      <c r="G61" s="57">
        <v>28</v>
      </c>
      <c r="H61" s="58">
        <v>14</v>
      </c>
      <c r="I61" s="58">
        <v>0</v>
      </c>
      <c r="J61" s="58">
        <v>14</v>
      </c>
      <c r="K61" s="59">
        <v>0</v>
      </c>
      <c r="L61" s="60" t="s">
        <v>41</v>
      </c>
      <c r="M61" s="61">
        <v>91</v>
      </c>
      <c r="N61" s="53"/>
      <c r="O61" s="54"/>
      <c r="P61" s="55"/>
      <c r="Q61" s="56"/>
      <c r="R61" s="56"/>
      <c r="S61" s="57"/>
      <c r="T61" s="58"/>
      <c r="U61" s="58"/>
      <c r="V61" s="58"/>
      <c r="W61" s="59"/>
      <c r="X61" s="60"/>
      <c r="Y61" s="61"/>
    </row>
    <row r="62" spans="1:25" s="62" customFormat="1" ht="15.75" customHeight="1" thickTop="1" x14ac:dyDescent="0.25">
      <c r="A62" s="63" t="s">
        <v>65</v>
      </c>
      <c r="B62" s="64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64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</row>
    <row r="63" spans="1:25" s="62" customFormat="1" ht="3.6" customHeight="1" x14ac:dyDescent="0.25">
      <c r="A63" s="42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1"/>
      <c r="N63" s="49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</row>
    <row r="64" spans="1:25" s="62" customFormat="1" ht="17.45" customHeight="1" thickBot="1" x14ac:dyDescent="0.3">
      <c r="A64" s="52"/>
      <c r="B64" s="53"/>
      <c r="C64" s="54"/>
      <c r="D64" s="55"/>
      <c r="E64" s="56"/>
      <c r="F64" s="56"/>
      <c r="G64" s="57"/>
      <c r="H64" s="58"/>
      <c r="I64" s="58"/>
      <c r="J64" s="58"/>
      <c r="K64" s="59"/>
      <c r="L64" s="60"/>
      <c r="M64" s="61"/>
      <c r="N64" s="53"/>
      <c r="O64" s="54"/>
      <c r="P64" s="55"/>
      <c r="Q64" s="56"/>
      <c r="R64" s="56"/>
      <c r="S64" s="57"/>
      <c r="T64" s="58"/>
      <c r="U64" s="58"/>
      <c r="V64" s="58"/>
      <c r="W64" s="59"/>
      <c r="X64" s="60"/>
      <c r="Y64" s="61"/>
    </row>
    <row r="65" spans="1:25" s="62" customFormat="1" ht="15.75" customHeight="1" thickTop="1" x14ac:dyDescent="0.25">
      <c r="A65" s="63" t="s">
        <v>66</v>
      </c>
      <c r="B65" s="122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4"/>
      <c r="N65" s="64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</row>
    <row r="66" spans="1:25" s="62" customFormat="1" ht="14.25" x14ac:dyDescent="0.25">
      <c r="A66" s="42"/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1"/>
      <c r="N66" s="49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</row>
    <row r="67" spans="1:25" s="62" customFormat="1" ht="18.600000000000001" customHeight="1" thickBot="1" x14ac:dyDescent="0.3">
      <c r="A67" s="52"/>
      <c r="B67" s="53"/>
      <c r="C67" s="54"/>
      <c r="D67" s="55"/>
      <c r="E67" s="56"/>
      <c r="F67" s="56"/>
      <c r="G67" s="57"/>
      <c r="H67" s="58"/>
      <c r="I67" s="58"/>
      <c r="J67" s="58"/>
      <c r="K67" s="59"/>
      <c r="L67" s="60"/>
      <c r="M67" s="61"/>
      <c r="N67" s="53"/>
      <c r="O67" s="54"/>
      <c r="P67" s="55"/>
      <c r="Q67" s="56"/>
      <c r="R67" s="56"/>
      <c r="S67" s="57"/>
      <c r="T67" s="58"/>
      <c r="U67" s="58"/>
      <c r="V67" s="58"/>
      <c r="W67" s="59"/>
      <c r="X67" s="60"/>
      <c r="Y67" s="61"/>
    </row>
    <row r="68" spans="1:25" s="62" customFormat="1" ht="19.149999999999999" customHeight="1" thickTop="1" x14ac:dyDescent="0.25">
      <c r="A68" s="63" t="s">
        <v>67</v>
      </c>
      <c r="B68" s="122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4"/>
      <c r="N68" s="64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</row>
    <row r="69" spans="1:25" s="62" customFormat="1" ht="2.4500000000000002" customHeight="1" x14ac:dyDescent="0.25">
      <c r="A69" s="42"/>
      <c r="B69" s="119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1"/>
      <c r="N69" s="49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</row>
    <row r="70" spans="1:25" s="62" customFormat="1" ht="26.25" customHeight="1" thickBot="1" x14ac:dyDescent="0.3">
      <c r="A70" s="52"/>
      <c r="B70" s="53"/>
      <c r="C70" s="54"/>
      <c r="D70" s="55"/>
      <c r="E70" s="56"/>
      <c r="F70" s="56"/>
      <c r="G70" s="57"/>
      <c r="H70" s="58"/>
      <c r="I70" s="58"/>
      <c r="J70" s="58"/>
      <c r="K70" s="59"/>
      <c r="L70" s="60"/>
      <c r="M70" s="61"/>
      <c r="N70" s="53"/>
      <c r="O70" s="54"/>
      <c r="P70" s="55"/>
      <c r="Q70" s="56"/>
      <c r="R70" s="56"/>
      <c r="S70" s="57"/>
      <c r="T70" s="58"/>
      <c r="U70" s="58"/>
      <c r="V70" s="58"/>
      <c r="W70" s="59"/>
      <c r="X70" s="60"/>
      <c r="Y70" s="61"/>
    </row>
    <row r="71" spans="1:25" s="62" customFormat="1" ht="18" customHeight="1" thickTop="1" x14ac:dyDescent="0.25">
      <c r="A71" s="63" t="s">
        <v>68</v>
      </c>
      <c r="B71" s="64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64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</row>
    <row r="72" spans="1:25" s="62" customFormat="1" ht="7.15" customHeight="1" x14ac:dyDescent="0.25">
      <c r="A72" s="42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1"/>
      <c r="N72" s="49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</row>
    <row r="73" spans="1:25" s="62" customFormat="1" ht="24.75" customHeight="1" thickBot="1" x14ac:dyDescent="0.3">
      <c r="A73" s="52"/>
      <c r="B73" s="53"/>
      <c r="C73" s="54"/>
      <c r="D73" s="55"/>
      <c r="E73" s="56"/>
      <c r="F73" s="56"/>
      <c r="G73" s="57"/>
      <c r="H73" s="58"/>
      <c r="I73" s="58"/>
      <c r="J73" s="58"/>
      <c r="K73" s="59"/>
      <c r="L73" s="60"/>
      <c r="M73" s="61"/>
      <c r="N73" s="53"/>
      <c r="O73" s="54"/>
      <c r="P73" s="55"/>
      <c r="Q73" s="56"/>
      <c r="R73" s="56"/>
      <c r="S73" s="57"/>
      <c r="T73" s="58"/>
      <c r="U73" s="58"/>
      <c r="V73" s="58"/>
      <c r="W73" s="59"/>
      <c r="X73" s="60"/>
      <c r="Y73" s="61"/>
    </row>
    <row r="74" spans="1:25" ht="15.75" thickTop="1" x14ac:dyDescent="0.25"/>
    <row r="76" spans="1:25" s="48" customFormat="1" ht="14.25" x14ac:dyDescent="0.2">
      <c r="A76" s="125"/>
      <c r="B76" s="126"/>
      <c r="C76" s="126"/>
      <c r="D76" s="126"/>
      <c r="E76" s="127"/>
      <c r="F76" s="127"/>
      <c r="G76" s="128"/>
      <c r="H76" s="128"/>
      <c r="I76" s="128"/>
      <c r="J76" s="128"/>
      <c r="K76" s="128"/>
      <c r="L76" s="129"/>
      <c r="M76" s="129"/>
      <c r="N76" s="126"/>
      <c r="O76" s="126"/>
      <c r="P76" s="126"/>
      <c r="Q76" s="127"/>
      <c r="R76" s="127"/>
      <c r="S76" s="128"/>
      <c r="T76" s="128"/>
      <c r="U76" s="128"/>
      <c r="V76" s="128"/>
      <c r="W76" s="128"/>
      <c r="X76" s="129"/>
      <c r="Y76" s="129"/>
    </row>
    <row r="77" spans="1:25" s="10" customFormat="1" x14ac:dyDescent="0.25">
      <c r="A77" s="130" t="s">
        <v>69</v>
      </c>
      <c r="B77" s="131"/>
      <c r="C77" s="131"/>
      <c r="D77" s="131"/>
      <c r="E77" s="131"/>
      <c r="F77" s="132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3"/>
      <c r="S77" s="133"/>
      <c r="T77" s="133"/>
      <c r="U77" s="134" t="s">
        <v>70</v>
      </c>
      <c r="V77" s="133"/>
      <c r="W77" s="133"/>
      <c r="X77" s="133"/>
      <c r="Y77" s="131"/>
    </row>
    <row r="78" spans="1:25" s="10" customFormat="1" x14ac:dyDescent="0.25">
      <c r="A78" s="135" t="s">
        <v>71</v>
      </c>
      <c r="B78" s="131"/>
      <c r="C78" s="131"/>
      <c r="D78" s="131"/>
      <c r="E78" s="131"/>
      <c r="F78" s="132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3"/>
      <c r="S78" s="136"/>
      <c r="T78" s="133"/>
      <c r="U78" s="137" t="s">
        <v>72</v>
      </c>
      <c r="V78" s="133"/>
      <c r="W78" s="133"/>
      <c r="X78" s="133"/>
      <c r="Y78" s="136"/>
    </row>
    <row r="79" spans="1:25" s="10" customFormat="1" ht="15.75" x14ac:dyDescent="0.3">
      <c r="A79" s="138"/>
      <c r="F79" s="21"/>
      <c r="R79" s="21"/>
    </row>
  </sheetData>
  <mergeCells count="95">
    <mergeCell ref="A71:A73"/>
    <mergeCell ref="B71:M72"/>
    <mergeCell ref="N71:Y72"/>
    <mergeCell ref="B73:D73"/>
    <mergeCell ref="N73:P73"/>
    <mergeCell ref="A65:A67"/>
    <mergeCell ref="B65:M66"/>
    <mergeCell ref="N65:Y66"/>
    <mergeCell ref="B67:D67"/>
    <mergeCell ref="N67:P67"/>
    <mergeCell ref="A68:A70"/>
    <mergeCell ref="B68:M69"/>
    <mergeCell ref="N68:Y69"/>
    <mergeCell ref="B70:D70"/>
    <mergeCell ref="N70:P70"/>
    <mergeCell ref="A59:A61"/>
    <mergeCell ref="B59:M60"/>
    <mergeCell ref="N59:Y60"/>
    <mergeCell ref="B61:D61"/>
    <mergeCell ref="N61:P61"/>
    <mergeCell ref="A62:A64"/>
    <mergeCell ref="B62:M63"/>
    <mergeCell ref="N62:Y63"/>
    <mergeCell ref="B64:D64"/>
    <mergeCell ref="N64:P64"/>
    <mergeCell ref="A52:Y52"/>
    <mergeCell ref="A53:Y53"/>
    <mergeCell ref="A54:Y54"/>
    <mergeCell ref="B55:M55"/>
    <mergeCell ref="N55:Y55"/>
    <mergeCell ref="A56:A58"/>
    <mergeCell ref="B56:M57"/>
    <mergeCell ref="N56:Y57"/>
    <mergeCell ref="B58:D58"/>
    <mergeCell ref="N58:P58"/>
    <mergeCell ref="A47:A49"/>
    <mergeCell ref="B48:C48"/>
    <mergeCell ref="G48:I48"/>
    <mergeCell ref="N48:P48"/>
    <mergeCell ref="S48:U48"/>
    <mergeCell ref="B49:C49"/>
    <mergeCell ref="N49:O49"/>
    <mergeCell ref="B46:C46"/>
    <mergeCell ref="G46:K46"/>
    <mergeCell ref="L46:M46"/>
    <mergeCell ref="N46:O46"/>
    <mergeCell ref="S46:V46"/>
    <mergeCell ref="X46:Y46"/>
    <mergeCell ref="A41:A43"/>
    <mergeCell ref="B41:M42"/>
    <mergeCell ref="N41:Y42"/>
    <mergeCell ref="B43:D43"/>
    <mergeCell ref="N43:P43"/>
    <mergeCell ref="A44:A46"/>
    <mergeCell ref="B45:C45"/>
    <mergeCell ref="G45:I45"/>
    <mergeCell ref="N45:P45"/>
    <mergeCell ref="S45:U45"/>
    <mergeCell ref="A35:A37"/>
    <mergeCell ref="B35:M36"/>
    <mergeCell ref="N35:Y36"/>
    <mergeCell ref="B37:D37"/>
    <mergeCell ref="N37:P37"/>
    <mergeCell ref="A38:A40"/>
    <mergeCell ref="B38:M39"/>
    <mergeCell ref="N38:Y39"/>
    <mergeCell ref="B40:D40"/>
    <mergeCell ref="N40:P40"/>
    <mergeCell ref="A29:A31"/>
    <mergeCell ref="B29:M30"/>
    <mergeCell ref="N29:Y30"/>
    <mergeCell ref="B31:D31"/>
    <mergeCell ref="N31:P31"/>
    <mergeCell ref="A32:A34"/>
    <mergeCell ref="B32:M33"/>
    <mergeCell ref="N32:Y33"/>
    <mergeCell ref="B34:D34"/>
    <mergeCell ref="N34:P34"/>
    <mergeCell ref="A23:A25"/>
    <mergeCell ref="B23:M24"/>
    <mergeCell ref="N23:Y24"/>
    <mergeCell ref="B25:D25"/>
    <mergeCell ref="N25:P25"/>
    <mergeCell ref="A26:A28"/>
    <mergeCell ref="B26:M27"/>
    <mergeCell ref="N26:Y27"/>
    <mergeCell ref="B28:D28"/>
    <mergeCell ref="N28:P28"/>
    <mergeCell ref="A7:D7"/>
    <mergeCell ref="A14:D14"/>
    <mergeCell ref="A19:Y19"/>
    <mergeCell ref="A20:Y20"/>
    <mergeCell ref="A21:Y21"/>
    <mergeCell ref="B22:M22"/>
    <mergeCell ref="N22:Y22"/>
  </mergeCells>
  <pageMargins left="0.51181102362204722" right="0.31496062992125984" top="0.74803149606299213" bottom="0.74803149606299213" header="0.31496062992125984" footer="0.31496062992125984"/>
  <pageSetup paperSize="9" scale="5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Dronca</dc:creator>
  <cp:lastModifiedBy>Nicoleta Dronca</cp:lastModifiedBy>
  <cp:lastPrinted>2019-10-08T06:26:05Z</cp:lastPrinted>
  <dcterms:created xsi:type="dcterms:W3CDTF">2019-10-08T06:20:39Z</dcterms:created>
  <dcterms:modified xsi:type="dcterms:W3CDTF">2019-10-08T06:35:44Z</dcterms:modified>
</cp:coreProperties>
</file>