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0" yWindow="0" windowWidth="19200" windowHeight="12180" activeTab="0"/>
  </bookViews>
  <sheets>
    <sheet name="Anii I-II" sheetId="1" r:id="rId1"/>
  </sheets>
  <definedNames>
    <definedName name="_xlnm.Print_Area" localSheetId="0">'Anii I-II'!$A$1:$W$148</definedName>
  </definedNames>
  <calcPr calcId="145621"/>
</workbook>
</file>

<file path=xl/sharedStrings.xml><?xml version="1.0" encoding="utf-8"?>
<sst xmlns="http://schemas.openxmlformats.org/spreadsheetml/2006/main" count="251" uniqueCount="116">
  <si>
    <t>Politehnica University of Timisoara</t>
  </si>
  <si>
    <t>Faculty of Mechanical Engineering</t>
  </si>
  <si>
    <t xml:space="preserve">Domain license (DL): </t>
  </si>
  <si>
    <t>Mechanical Engineering</t>
  </si>
  <si>
    <r>
      <t xml:space="preserve">Form of study: </t>
    </r>
    <r>
      <rPr>
        <b/>
        <sz val="12"/>
        <color indexed="18"/>
        <rFont val="Arial"/>
        <family val="2"/>
      </rPr>
      <t>full time</t>
    </r>
  </si>
  <si>
    <t>(M.R.S.)</t>
  </si>
  <si>
    <t>Discipline comune</t>
  </si>
  <si>
    <r>
      <t xml:space="preserve">Length of studies: </t>
    </r>
    <r>
      <rPr>
        <b/>
        <sz val="12"/>
        <color indexed="18"/>
        <rFont val="Arial"/>
        <family val="2"/>
      </rPr>
      <t>2 years</t>
    </r>
  </si>
  <si>
    <t>* MRS+ATRT</t>
  </si>
  <si>
    <t>** MRS+ATRT+APSE</t>
  </si>
  <si>
    <r>
      <t xml:space="preserve">Fundamental domain </t>
    </r>
    <r>
      <rPr>
        <b/>
        <sz val="12"/>
        <color indexed="18"/>
        <rFont val="Arial"/>
        <family val="2"/>
      </rPr>
      <t>(FD):</t>
    </r>
    <r>
      <rPr>
        <sz val="12"/>
        <color indexed="18"/>
        <rFont val="Arial"/>
        <family val="2"/>
      </rPr>
      <t xml:space="preserve"> </t>
    </r>
  </si>
  <si>
    <t>Engineering Sciences</t>
  </si>
  <si>
    <r>
      <t xml:space="preserve">Branch of science </t>
    </r>
    <r>
      <rPr>
        <b/>
        <sz val="12"/>
        <color indexed="18"/>
        <rFont val="Arial"/>
        <family val="2"/>
      </rPr>
      <t>(BS):</t>
    </r>
    <r>
      <rPr>
        <sz val="12"/>
        <color indexed="18"/>
        <rFont val="Arial"/>
        <family val="2"/>
      </rPr>
      <t xml:space="preserve"> </t>
    </r>
  </si>
  <si>
    <t>Mechanical engineering, mechatronics, industrial engineering and management</t>
  </si>
  <si>
    <r>
      <t xml:space="preserve">Master's Degree domain </t>
    </r>
    <r>
      <rPr>
        <b/>
        <sz val="12"/>
        <color indexed="18"/>
        <rFont val="Arial"/>
        <family val="2"/>
      </rPr>
      <t>(MDD)</t>
    </r>
    <r>
      <rPr>
        <sz val="12"/>
        <color indexed="18"/>
        <rFont val="Arial"/>
        <family val="2"/>
      </rPr>
      <t xml:space="preserve">: </t>
    </r>
  </si>
  <si>
    <t>Cod FD.Cod BS.Cod MDD</t>
  </si>
  <si>
    <t>ciclul</t>
  </si>
  <si>
    <t>c1c2c3</t>
  </si>
  <si>
    <t>a1a2</t>
  </si>
  <si>
    <t>M</t>
  </si>
  <si>
    <t>436</t>
  </si>
  <si>
    <t>University Curricula</t>
  </si>
  <si>
    <t>Academic year 2015 - 2016</t>
  </si>
  <si>
    <t>YEAR I</t>
  </si>
  <si>
    <t>SEMESTER 1</t>
  </si>
  <si>
    <t>SEMESTER 2</t>
  </si>
  <si>
    <t>1</t>
  </si>
  <si>
    <t>The construction of modern railway vehicles</t>
  </si>
  <si>
    <t>Automatization systems for Railway Vehicles</t>
  </si>
  <si>
    <t>E</t>
  </si>
  <si>
    <t>DD</t>
  </si>
  <si>
    <t>AKD</t>
  </si>
  <si>
    <t>2</t>
  </si>
  <si>
    <t>Elements of advanced vehicle dynamics</t>
  </si>
  <si>
    <t>Interoperability of networks modern rail</t>
  </si>
  <si>
    <t>SD</t>
  </si>
  <si>
    <t>3</t>
  </si>
  <si>
    <t>Road transportation and environmental protection  *</t>
  </si>
  <si>
    <t>Local, metropropolitan and regional public transport  **</t>
  </si>
  <si>
    <t>4</t>
  </si>
  <si>
    <t>Optional Discipline 1 *</t>
  </si>
  <si>
    <t>Optional Discipline 2 *</t>
  </si>
  <si>
    <t>D</t>
  </si>
  <si>
    <t>5</t>
  </si>
  <si>
    <t>total/ sem.</t>
  </si>
  <si>
    <t xml:space="preserve">hours: </t>
  </si>
  <si>
    <t>VPI:</t>
  </si>
  <si>
    <t xml:space="preserve">credits: </t>
  </si>
  <si>
    <t>evaluations:</t>
  </si>
  <si>
    <t>3E+1D</t>
  </si>
  <si>
    <t>total/ week</t>
  </si>
  <si>
    <t>from which:</t>
  </si>
  <si>
    <t>(c, s, l, p)</t>
  </si>
  <si>
    <t>Academic year 2016 - 2017</t>
  </si>
  <si>
    <t>YEAR II</t>
  </si>
  <si>
    <t>SEMESTER 3</t>
  </si>
  <si>
    <t>SEMESTER 4</t>
  </si>
  <si>
    <t>The exploitation of of modern railway networks</t>
  </si>
  <si>
    <t xml:space="preserve"> Scientific research                                                                                         7 weeks x 14 hours/week</t>
  </si>
  <si>
    <t>DS</t>
  </si>
  <si>
    <t>Traction and braking of modern trains</t>
  </si>
  <si>
    <t>Elaboration work dissertation                                                                                          7 weeks x 14 hours/week</t>
  </si>
  <si>
    <t>Optimization exploitation of railway vehicles</t>
  </si>
  <si>
    <t>Optional Discipline 3 *</t>
  </si>
  <si>
    <t>VIT:</t>
  </si>
  <si>
    <t>1E+1D</t>
  </si>
  <si>
    <t>RECTOR,</t>
  </si>
  <si>
    <t>DEAN,</t>
  </si>
  <si>
    <t>Prof.univ.dr.ing.Viorel-Aurel ŞERBAN</t>
  </si>
  <si>
    <t>Prof.univ.dr.ing.Inocenţiu MANIU</t>
  </si>
  <si>
    <t>OPTIONALS DISCIPLINES</t>
  </si>
  <si>
    <t>01</t>
  </si>
  <si>
    <r>
      <t xml:space="preserve">Optional Discipline 1 (*) 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>Linear programing and graphs</t>
    </r>
  </si>
  <si>
    <r>
      <t xml:space="preserve">Optional Discipline 2 (*)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 xml:space="preserve">   Non-conventional vehicles on magnetic levitation</t>
    </r>
  </si>
  <si>
    <t>02</t>
  </si>
  <si>
    <t>Optional Discipline 1                                                                                                                  Finite element theory applied in transportation engineering</t>
  </si>
  <si>
    <t>Optional Discipline 2                                                                                                                          Non-conventional vehicles hovercraft</t>
  </si>
  <si>
    <t>03</t>
  </si>
  <si>
    <r>
      <t xml:space="preserve">Optional Discipline 3 (*)          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>Experimental research of modern trains</t>
    </r>
  </si>
  <si>
    <t>Optional Discipline 3                                                                                                                                   Influence on the environment of modern railway vehicles</t>
  </si>
  <si>
    <t>FACULTATIVE DISCIPLINES</t>
  </si>
  <si>
    <t>Braking systems of modern railway vehicles</t>
  </si>
  <si>
    <t>Analysis and determination of the reliability of railway vehicles</t>
  </si>
  <si>
    <t>f</t>
  </si>
  <si>
    <t>Aspects of quality of modern railway vehicles</t>
  </si>
  <si>
    <t>Legend</t>
  </si>
  <si>
    <t>Name discipline</t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</si>
  <si>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=Hours laboratory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</si>
  <si>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=Hours project</t>
    </r>
  </si>
  <si>
    <t>Code</t>
  </si>
  <si>
    <t>ntc</t>
  </si>
  <si>
    <t>EF</t>
  </si>
  <si>
    <t>c</t>
  </si>
  <si>
    <t>s</t>
  </si>
  <si>
    <t>l</t>
  </si>
  <si>
    <t>p</t>
  </si>
  <si>
    <t>FC</t>
  </si>
  <si>
    <t>VIT</t>
  </si>
  <si>
    <r>
      <rPr>
        <b/>
        <sz val="11"/>
        <color indexed="62"/>
        <rFont val="Arial"/>
        <family val="2"/>
      </rPr>
      <t>FC=</t>
    </r>
    <r>
      <rPr>
        <sz val="11"/>
        <color indexed="62"/>
        <rFont val="Arial"/>
        <family val="2"/>
      </rPr>
      <t>Formative category it belongs discipline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</si>
  <si>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</si>
  <si>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Code</t>
    </r>
    <r>
      <rPr>
        <sz val="11"/>
        <color indexed="62"/>
        <rFont val="Arial"/>
        <family val="2"/>
      </rPr>
      <t xml:space="preserve"> = discipline code</t>
    </r>
  </si>
  <si>
    <r>
      <rPr>
        <b/>
        <sz val="11"/>
        <color indexed="62"/>
        <rFont val="Arial"/>
        <family val="2"/>
      </rPr>
      <t>DD</t>
    </r>
    <r>
      <rPr>
        <sz val="11"/>
        <color indexed="62"/>
        <rFont val="Arial"/>
        <family val="2"/>
      </rPr>
      <t xml:space="preserve"> - deepening discipline</t>
    </r>
  </si>
  <si>
    <r>
      <rPr>
        <b/>
        <sz val="11"/>
        <color indexed="62"/>
        <rFont val="Arial"/>
        <family val="2"/>
      </rPr>
      <t xml:space="preserve">ntc </t>
    </r>
    <r>
      <rPr>
        <sz val="11"/>
        <color indexed="62"/>
        <rFont val="Arial"/>
        <family val="2"/>
      </rPr>
      <t>= Number of transferable credits</t>
    </r>
  </si>
  <si>
    <r>
      <rPr>
        <b/>
        <sz val="11"/>
        <color indexed="62"/>
        <rFont val="Arial"/>
        <family val="2"/>
      </rPr>
      <t>AKD</t>
    </r>
    <r>
      <rPr>
        <sz val="11"/>
        <color indexed="62"/>
        <rFont val="Arial"/>
        <family val="2"/>
      </rPr>
      <t xml:space="preserve"> - Advanced knowledge discipline</t>
    </r>
  </si>
  <si>
    <r>
      <rPr>
        <b/>
        <sz val="11"/>
        <color indexed="62"/>
        <rFont val="Arial"/>
        <family val="2"/>
      </rPr>
      <t>EF</t>
    </r>
    <r>
      <rPr>
        <sz val="11"/>
        <color indexed="62"/>
        <rFont val="Arial"/>
        <family val="2"/>
      </rPr>
      <t xml:space="preserve"> = Evaluation form</t>
    </r>
  </si>
  <si>
    <r>
      <rPr>
        <b/>
        <sz val="11"/>
        <color indexed="62"/>
        <rFont val="Arial"/>
        <family val="2"/>
      </rPr>
      <t>SD</t>
    </r>
    <r>
      <rPr>
        <sz val="11"/>
        <color indexed="62"/>
        <rFont val="Arial"/>
        <family val="2"/>
      </rPr>
      <t>-synthesis discipline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</si>
  <si>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</si>
  <si>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VIT</t>
    </r>
    <r>
      <rPr>
        <sz val="11"/>
        <color indexed="62"/>
        <rFont val="Arial"/>
        <family val="2"/>
      </rPr>
      <t xml:space="preserve"> = Volume of hours individual training for a semester for 14 weeks plus 4 weeks session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</si>
  <si>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</si>
  <si>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=distributed evaluation</t>
    </r>
  </si>
  <si>
    <t>Example</t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</si>
  <si>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=Course hours / semester</t>
    </r>
  </si>
  <si>
    <t>Internet Technologies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</si>
  <si>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=Hours seminar</t>
    </r>
  </si>
  <si>
    <t>(*) - enabled optional subjects in the academic year 2015 / 2016</t>
  </si>
  <si>
    <r>
      <t xml:space="preserve">Programul de studii univ. de masterat: </t>
    </r>
    <r>
      <rPr>
        <b/>
        <sz val="12"/>
        <color indexed="18"/>
        <rFont val="Arial"/>
        <family val="2"/>
      </rPr>
      <t>Railway transport vehicles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</si>
</sst>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u val="single"/>
      <sz val="10"/>
      <color theme="10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b/>
      <sz val="12"/>
      <color theme="3"/>
      <name val="Franklin Gothic Medium"/>
      <family val="2"/>
    </font>
    <font>
      <sz val="14"/>
      <color rgb="FF000080"/>
      <name val="Arial"/>
      <family val="2"/>
    </font>
    <font>
      <b/>
      <sz val="10"/>
      <color rgb="FF002060"/>
      <name val="Arial"/>
      <family val="2"/>
    </font>
    <font>
      <sz val="12"/>
      <color rgb="FF00008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9">
    <border>
      <left/>
      <right/>
      <top/>
      <bottom/>
      <diagonal/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/>
      <right style="medium">
        <color theme="3" tint="-0.24993999302387238"/>
      </right>
      <top/>
      <bottom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thin"/>
      <bottom style="double"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/>
    </border>
    <border>
      <left style="medium">
        <color theme="3" tint="-0.24993999302387238"/>
      </left>
      <right/>
      <top/>
      <bottom/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/>
      <bottom/>
    </border>
    <border>
      <left style="thin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/>
      <top style="thin"/>
      <bottom style="double"/>
    </border>
    <border>
      <left/>
      <right/>
      <top/>
      <bottom style="double"/>
    </border>
    <border>
      <left/>
      <right style="medium">
        <color theme="3" tint="-0.24993999302387238"/>
      </right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medium">
        <color theme="3" tint="-0.24993999302387238"/>
      </right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4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3" xfId="0" applyFont="1" applyFill="1" applyBorder="1" applyAlignment="1">
      <alignment/>
    </xf>
    <xf numFmtId="0" fontId="6" fillId="0" borderId="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 applyBorder="1"/>
    <xf numFmtId="0" fontId="6" fillId="0" borderId="2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/>
    <xf numFmtId="0" fontId="10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18" xfId="0" applyFont="1" applyFill="1" applyBorder="1"/>
    <xf numFmtId="0" fontId="13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22" xfId="0" applyFont="1" applyFill="1" applyBorder="1" applyAlignment="1" quotePrefix="1">
      <alignment horizontal="left" vertical="center" wrapText="1"/>
    </xf>
    <xf numFmtId="0" fontId="11" fillId="0" borderId="0" xfId="0" applyFont="1" applyFill="1" applyBorder="1" applyAlignment="1" quotePrefix="1">
      <alignment vertical="center" wrapText="1"/>
    </xf>
    <xf numFmtId="0" fontId="2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/>
    <xf numFmtId="0" fontId="1" fillId="0" borderId="0" xfId="0" applyFont="1" applyFill="1" applyAlignment="1">
      <alignment/>
    </xf>
    <xf numFmtId="0" fontId="21" fillId="0" borderId="0" xfId="20" applyFill="1" applyAlignment="1">
      <alignment wrapText="1"/>
    </xf>
    <xf numFmtId="0" fontId="21" fillId="0" borderId="0" xfId="20" applyFill="1" applyBorder="1" applyAlignment="1">
      <alignment wrapText="1"/>
    </xf>
    <xf numFmtId="0" fontId="0" fillId="0" borderId="0" xfId="0" applyFill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3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quotePrefix="1">
      <alignment horizontal="left" vertical="center" wrapText="1"/>
    </xf>
    <xf numFmtId="0" fontId="13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top" wrapText="1"/>
    </xf>
    <xf numFmtId="49" fontId="2" fillId="0" borderId="45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1" fillId="0" borderId="35" xfId="0" applyFont="1" applyFill="1" applyBorder="1" applyAlignment="1">
      <alignment horizontal="center" vertical="center"/>
    </xf>
    <xf numFmtId="49" fontId="18" fillId="0" borderId="40" xfId="0" applyNumberFormat="1" applyFont="1" applyFill="1" applyBorder="1" applyAlignment="1">
      <alignment horizontal="center" vertical="top"/>
    </xf>
    <xf numFmtId="49" fontId="18" fillId="0" borderId="41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6" fillId="0" borderId="0" xfId="20" applyFont="1" applyFill="1" applyAlignment="1">
      <alignment horizontal="center" vertical="top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20</xdr:col>
      <xdr:colOff>66675</xdr:colOff>
      <xdr:row>5</xdr:row>
      <xdr:rowOff>0</xdr:rowOff>
    </xdr:to>
    <xdr:pic>
      <xdr:nvPicPr>
        <xdr:cNvPr id="110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57975" y="0"/>
          <a:ext cx="2838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4"/>
  <sheetViews>
    <sheetView tabSelected="1" view="pageBreakPreview" zoomScaleSheetLayoutView="100" workbookViewId="0" topLeftCell="A1">
      <selection activeCell="N11" sqref="N11"/>
    </sheetView>
  </sheetViews>
  <sheetFormatPr defaultColWidth="9.140625" defaultRowHeight="12.75"/>
  <cols>
    <col min="1" max="1" width="13.00390625" style="0" customWidth="1"/>
    <col min="2" max="3" width="5.7109375" style="0" customWidth="1"/>
    <col min="4" max="4" width="14.57421875" style="0" customWidth="1"/>
    <col min="5" max="6" width="4.7109375" style="0" customWidth="1"/>
    <col min="7" max="7" width="7.28125" style="0" customWidth="1"/>
    <col min="8" max="8" width="9.28125" style="0" customWidth="1"/>
    <col min="9" max="9" width="6.140625" style="0" customWidth="1"/>
    <col min="10" max="10" width="4.7109375" style="0" customWidth="1"/>
    <col min="11" max="11" width="6.57421875" style="0" customWidth="1"/>
    <col min="12" max="12" width="5.140625" style="0" customWidth="1"/>
    <col min="13" max="14" width="5.7109375" style="0" customWidth="1"/>
    <col min="15" max="15" width="14.28125" style="0" customWidth="1"/>
    <col min="16" max="17" width="4.7109375" style="0" customWidth="1"/>
    <col min="18" max="18" width="8.57421875" style="0" customWidth="1"/>
    <col min="19" max="19" width="5.421875" style="0" customWidth="1"/>
    <col min="20" max="21" width="4.7109375" style="0" customWidth="1"/>
    <col min="22" max="22" width="6.140625" style="0" customWidth="1"/>
    <col min="23" max="23" width="5.140625" style="0" bestFit="1" customWidth="1"/>
  </cols>
  <sheetData>
    <row r="2" spans="2:17" s="48" customFormat="1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48" customFormat="1" ht="18">
      <c r="A3" s="46" t="s">
        <v>0</v>
      </c>
      <c r="K3" s="23"/>
      <c r="L3" s="23"/>
      <c r="M3" s="23"/>
      <c r="N3" s="23"/>
      <c r="O3" s="23"/>
      <c r="P3" s="23"/>
      <c r="Q3" s="23"/>
    </row>
    <row r="4" spans="11:22" s="48" customFormat="1" ht="15" customHeight="1"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1:17" s="48" customFormat="1" ht="15.75">
      <c r="K5" s="49"/>
      <c r="L5" s="49"/>
      <c r="M5" s="49"/>
      <c r="N5" s="49"/>
      <c r="O5" s="49"/>
      <c r="P5" s="49"/>
      <c r="Q5" s="49"/>
    </row>
    <row r="6" spans="1:17" s="12" customFormat="1" ht="18">
      <c r="A6" s="120" t="s">
        <v>1</v>
      </c>
      <c r="B6" s="97"/>
      <c r="K6" s="86"/>
      <c r="L6" s="86"/>
      <c r="M6" s="86"/>
      <c r="N6" s="86"/>
      <c r="O6" s="86"/>
      <c r="P6" s="86"/>
      <c r="Q6" s="86"/>
    </row>
    <row r="7" spans="1:17" s="12" customFormat="1" ht="15.75">
      <c r="A7" s="86" t="s">
        <v>2</v>
      </c>
      <c r="B7" s="24"/>
      <c r="C7" s="24"/>
      <c r="D7" s="121" t="s">
        <v>3</v>
      </c>
      <c r="E7" s="24"/>
      <c r="F7" s="24"/>
      <c r="G7" s="24"/>
      <c r="H7" s="24"/>
      <c r="I7" s="24"/>
      <c r="J7" s="24"/>
      <c r="K7" s="86"/>
      <c r="L7" s="86"/>
      <c r="M7" s="86"/>
      <c r="N7" s="86"/>
      <c r="O7" s="86"/>
      <c r="P7" s="86"/>
      <c r="Q7" s="86"/>
    </row>
    <row r="8" spans="1:18" s="12" customFormat="1" ht="15.75" customHeight="1">
      <c r="A8" s="210" t="s">
        <v>115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4" s="19" customFormat="1" ht="16.5" customHeight="1">
      <c r="A9" s="239" t="s">
        <v>4</v>
      </c>
      <c r="B9" s="239"/>
      <c r="C9" s="239"/>
      <c r="D9" s="239"/>
      <c r="E9" s="239"/>
      <c r="F9" s="239"/>
      <c r="G9" s="239"/>
      <c r="H9" s="239"/>
      <c r="I9" s="239"/>
      <c r="J9" s="239"/>
      <c r="K9" s="87"/>
      <c r="L9" s="198" t="s">
        <v>5</v>
      </c>
      <c r="M9" s="198"/>
      <c r="N9" s="87"/>
      <c r="O9" s="87"/>
      <c r="P9" s="87"/>
      <c r="Q9" s="87"/>
      <c r="R9" s="196" t="s">
        <v>6</v>
      </c>
      <c r="S9" s="196"/>
      <c r="T9" s="196"/>
      <c r="U9" s="196"/>
      <c r="V9" s="196"/>
      <c r="W9" s="24"/>
      <c r="X9" s="24"/>
    </row>
    <row r="10" spans="1:25" s="19" customFormat="1" ht="15.75" customHeight="1">
      <c r="A10" s="240" t="s">
        <v>7</v>
      </c>
      <c r="B10" s="240"/>
      <c r="C10" s="240"/>
      <c r="D10" s="240"/>
      <c r="E10" s="240"/>
      <c r="F10" s="240"/>
      <c r="G10" s="240"/>
      <c r="H10" s="240"/>
      <c r="I10" s="240"/>
      <c r="J10" s="50"/>
      <c r="K10" s="24"/>
      <c r="L10" s="24"/>
      <c r="M10" s="24"/>
      <c r="N10" s="24"/>
      <c r="O10" s="24"/>
      <c r="P10" s="24"/>
      <c r="Q10" s="24"/>
      <c r="R10" s="196" t="s">
        <v>8</v>
      </c>
      <c r="S10" s="196"/>
      <c r="T10" s="196"/>
      <c r="U10" s="196"/>
      <c r="V10" s="196"/>
      <c r="W10" s="24"/>
      <c r="X10" s="24"/>
      <c r="Y10" s="21"/>
    </row>
    <row r="11" spans="1:25" s="19" customFormat="1" ht="15.75">
      <c r="A11" s="52"/>
      <c r="B11" s="127"/>
      <c r="C11" s="127"/>
      <c r="D11" s="127"/>
      <c r="E11" s="127"/>
      <c r="F11" s="127"/>
      <c r="G11" s="127"/>
      <c r="H11" s="127"/>
      <c r="I11" s="127"/>
      <c r="J11" s="50"/>
      <c r="K11" s="24"/>
      <c r="L11" s="24"/>
      <c r="M11" s="24"/>
      <c r="N11" s="24"/>
      <c r="O11" s="24"/>
      <c r="P11" s="24"/>
      <c r="Q11" s="24"/>
      <c r="R11" s="197" t="s">
        <v>9</v>
      </c>
      <c r="S11" s="197"/>
      <c r="T11" s="197"/>
      <c r="U11" s="197"/>
      <c r="V11" s="197"/>
      <c r="W11" s="24"/>
      <c r="X11" s="24"/>
      <c r="Y11" s="21"/>
    </row>
    <row r="12" spans="1:25" s="5" customFormat="1" ht="18">
      <c r="A12" s="24" t="s">
        <v>10</v>
      </c>
      <c r="B12" s="24"/>
      <c r="C12" s="24"/>
      <c r="D12" s="24"/>
      <c r="E12" s="122" t="s">
        <v>11</v>
      </c>
      <c r="F12" s="24"/>
      <c r="G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1"/>
    </row>
    <row r="13" spans="1:25" s="5" customFormat="1" ht="15.75">
      <c r="A13" s="24" t="s">
        <v>12</v>
      </c>
      <c r="B13" s="24"/>
      <c r="C13" s="24"/>
      <c r="E13" s="86" t="s">
        <v>13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1"/>
    </row>
    <row r="14" spans="1:9" s="89" customFormat="1" ht="15.75">
      <c r="A14" s="24" t="s">
        <v>14</v>
      </c>
      <c r="B14" s="24"/>
      <c r="C14" s="24"/>
      <c r="D14" s="24"/>
      <c r="E14" s="24"/>
      <c r="F14" s="24"/>
      <c r="G14" s="24"/>
      <c r="H14" s="121" t="s">
        <v>3</v>
      </c>
      <c r="I14" s="24"/>
    </row>
    <row r="15" spans="1:10" ht="1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23" ht="15.75" customHeight="1">
      <c r="A16" s="55" t="s">
        <v>15</v>
      </c>
      <c r="B16" s="53"/>
      <c r="C16" s="53"/>
      <c r="D16" s="53"/>
      <c r="E16" s="54"/>
      <c r="F16" s="93"/>
      <c r="G16" s="96" t="s">
        <v>16</v>
      </c>
      <c r="H16" s="96" t="s">
        <v>17</v>
      </c>
      <c r="I16" s="96" t="s">
        <v>18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10" ht="15.75">
      <c r="A17" s="90"/>
      <c r="B17" s="91"/>
      <c r="C17" s="91"/>
      <c r="D17" s="91"/>
      <c r="E17" s="92"/>
      <c r="F17" s="93"/>
      <c r="G17" s="94" t="s">
        <v>19</v>
      </c>
      <c r="H17" s="95" t="s">
        <v>20</v>
      </c>
      <c r="I17" s="94">
        <v>15</v>
      </c>
      <c r="J17" s="24"/>
    </row>
    <row r="19" spans="1:23" s="4" customFormat="1" ht="18">
      <c r="A19" s="173" t="s">
        <v>21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</row>
    <row r="20" spans="1:23" s="4" customFormat="1" ht="18">
      <c r="A20" s="173" t="s">
        <v>22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</row>
    <row r="21" spans="1:23" s="5" customFormat="1" ht="18.75" thickBot="1">
      <c r="A21" s="133" t="s">
        <v>23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</row>
    <row r="22" spans="1:23" s="5" customFormat="1" ht="27.75" customHeight="1" thickBot="1" thickTop="1">
      <c r="A22" s="6"/>
      <c r="B22" s="193" t="s">
        <v>24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74" t="s">
        <v>25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5"/>
    </row>
    <row r="23" spans="1:23" s="5" customFormat="1" ht="13.5" customHeight="1" thickTop="1">
      <c r="A23" s="199" t="s">
        <v>26</v>
      </c>
      <c r="B23" s="221" t="s">
        <v>27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3"/>
      <c r="M23" s="144" t="s">
        <v>28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5"/>
    </row>
    <row r="24" spans="1:23" s="5" customFormat="1" ht="12.75" customHeight="1">
      <c r="A24" s="200"/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8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</row>
    <row r="25" spans="1:23" s="5" customFormat="1" ht="16.5" customHeight="1" thickBot="1">
      <c r="A25" s="201"/>
      <c r="B25" s="185" t="str">
        <f>CONCATENATE($G$17,$H$17,".",$I$17,".","0",RIGHT($B$22,1),".",RIGHT(K25,1),$A23)</f>
        <v>M436.15.01.D1</v>
      </c>
      <c r="C25" s="186"/>
      <c r="D25" s="187"/>
      <c r="E25" s="125">
        <v>9</v>
      </c>
      <c r="F25" s="102" t="s">
        <v>29</v>
      </c>
      <c r="G25" s="8">
        <v>28</v>
      </c>
      <c r="H25" s="9">
        <v>0</v>
      </c>
      <c r="I25" s="9">
        <v>0</v>
      </c>
      <c r="J25" s="11">
        <v>28</v>
      </c>
      <c r="K25" s="5" t="s">
        <v>30</v>
      </c>
      <c r="L25" s="102">
        <v>125</v>
      </c>
      <c r="M25" s="185" t="str">
        <f>CONCATENATE($G$17,$H$17,".",$I$17,".","0",RIGHT($M$22,1),".",RIGHT(V25,2),$A23)</f>
        <v>M436.15.02.KD1</v>
      </c>
      <c r="N25" s="186"/>
      <c r="O25" s="187"/>
      <c r="P25" s="8">
        <v>9</v>
      </c>
      <c r="Q25" s="9" t="s">
        <v>29</v>
      </c>
      <c r="R25" s="9">
        <v>28</v>
      </c>
      <c r="S25" s="9">
        <v>0</v>
      </c>
      <c r="T25" s="9">
        <v>14</v>
      </c>
      <c r="U25" s="9">
        <v>14</v>
      </c>
      <c r="V25" s="10" t="s">
        <v>31</v>
      </c>
      <c r="W25" s="11">
        <v>125</v>
      </c>
    </row>
    <row r="26" spans="1:23" s="5" customFormat="1" ht="13.5" customHeight="1" thickTop="1">
      <c r="A26" s="199" t="s">
        <v>32</v>
      </c>
      <c r="B26" s="143" t="s">
        <v>33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5"/>
      <c r="M26" s="216" t="s">
        <v>34</v>
      </c>
      <c r="N26" s="216"/>
      <c r="O26" s="216"/>
      <c r="P26" s="216"/>
      <c r="Q26" s="216"/>
      <c r="R26" s="216"/>
      <c r="S26" s="216"/>
      <c r="T26" s="216"/>
      <c r="U26" s="216"/>
      <c r="V26" s="216"/>
      <c r="W26" s="217"/>
    </row>
    <row r="27" spans="1:23" s="5" customFormat="1" ht="12.75" customHeight="1">
      <c r="A27" s="200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</row>
    <row r="28" spans="1:23" s="5" customFormat="1" ht="18.75" customHeight="1" thickBot="1">
      <c r="A28" s="201"/>
      <c r="B28" s="185" t="str">
        <f>CONCATENATE($G$17,$H$17,".",$I$17,".","0",RIGHT($B$22,1),".",RIGHT(K28,2),$A26)</f>
        <v>M436.15.01.KD2</v>
      </c>
      <c r="C28" s="186"/>
      <c r="D28" s="187"/>
      <c r="E28" s="8">
        <v>9</v>
      </c>
      <c r="F28" s="9" t="s">
        <v>29</v>
      </c>
      <c r="G28" s="9">
        <v>28</v>
      </c>
      <c r="H28" s="9">
        <v>0</v>
      </c>
      <c r="I28" s="9">
        <v>0</v>
      </c>
      <c r="J28" s="9">
        <v>28</v>
      </c>
      <c r="K28" s="10" t="s">
        <v>31</v>
      </c>
      <c r="L28" s="11">
        <v>125</v>
      </c>
      <c r="M28" s="185" t="str">
        <f>CONCATENATE($G$17,$H$17,".",$I$17,".","0",RIGHT($M$22,1),".",RIGHT(V28,1),$A26)</f>
        <v>M436.15.02.D2</v>
      </c>
      <c r="N28" s="186"/>
      <c r="O28" s="187"/>
      <c r="P28" s="8">
        <v>9</v>
      </c>
      <c r="Q28" s="9" t="s">
        <v>29</v>
      </c>
      <c r="R28" s="9">
        <v>28</v>
      </c>
      <c r="S28" s="9">
        <v>0</v>
      </c>
      <c r="T28" s="9">
        <v>0</v>
      </c>
      <c r="U28" s="9">
        <v>28</v>
      </c>
      <c r="V28" s="10" t="s">
        <v>35</v>
      </c>
      <c r="W28" s="11">
        <v>125</v>
      </c>
    </row>
    <row r="29" spans="1:23" s="5" customFormat="1" ht="13.5" customHeight="1" thickTop="1">
      <c r="A29" s="199" t="s">
        <v>36</v>
      </c>
      <c r="B29" s="233" t="s">
        <v>37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229" t="s">
        <v>38</v>
      </c>
      <c r="N29" s="229"/>
      <c r="O29" s="229"/>
      <c r="P29" s="229"/>
      <c r="Q29" s="229"/>
      <c r="R29" s="229"/>
      <c r="S29" s="229"/>
      <c r="T29" s="229"/>
      <c r="U29" s="229"/>
      <c r="V29" s="229"/>
      <c r="W29" s="230"/>
    </row>
    <row r="30" spans="1:23" s="5" customFormat="1" ht="12.75" customHeight="1">
      <c r="A30" s="200"/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8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2"/>
    </row>
    <row r="31" spans="1:23" s="5" customFormat="1" ht="18.75" customHeight="1" thickBot="1">
      <c r="A31" s="201"/>
      <c r="B31" s="185" t="str">
        <f>CONCATENATE($G$17,$H$17,".",$I$17,".","0",RIGHT($B$22,1),".",RIGHT(K31,1),$A29)</f>
        <v>M436.15.01.D3</v>
      </c>
      <c r="C31" s="186"/>
      <c r="D31" s="187"/>
      <c r="E31" s="8">
        <v>9</v>
      </c>
      <c r="F31" s="9" t="s">
        <v>29</v>
      </c>
      <c r="G31" s="9">
        <v>28</v>
      </c>
      <c r="H31" s="9">
        <v>0</v>
      </c>
      <c r="I31" s="9">
        <v>28</v>
      </c>
      <c r="J31" s="9">
        <v>0</v>
      </c>
      <c r="K31" s="10" t="s">
        <v>30</v>
      </c>
      <c r="L31" s="11">
        <v>125</v>
      </c>
      <c r="M31" s="185" t="str">
        <f>CONCATENATE($G$17,$H$17,".",$I$17,".","0",RIGHT($M$22,1),".",RIGHT(V31,1),$A29)</f>
        <v>M436.15.02.D3</v>
      </c>
      <c r="N31" s="186"/>
      <c r="O31" s="187"/>
      <c r="P31" s="8">
        <v>9</v>
      </c>
      <c r="Q31" s="9" t="s">
        <v>29</v>
      </c>
      <c r="R31" s="9">
        <v>28</v>
      </c>
      <c r="S31" s="9">
        <v>0</v>
      </c>
      <c r="T31" s="9">
        <v>14</v>
      </c>
      <c r="U31" s="9">
        <v>14</v>
      </c>
      <c r="V31" s="10" t="s">
        <v>30</v>
      </c>
      <c r="W31" s="11">
        <v>125</v>
      </c>
    </row>
    <row r="32" spans="1:23" s="5" customFormat="1" ht="13.5" customHeight="1" thickTop="1">
      <c r="A32" s="199" t="s">
        <v>39</v>
      </c>
      <c r="B32" s="215" t="s">
        <v>40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7"/>
      <c r="M32" s="144" t="s">
        <v>41</v>
      </c>
      <c r="N32" s="144"/>
      <c r="O32" s="144"/>
      <c r="P32" s="144"/>
      <c r="Q32" s="144"/>
      <c r="R32" s="144"/>
      <c r="S32" s="144"/>
      <c r="T32" s="144"/>
      <c r="U32" s="144"/>
      <c r="V32" s="144"/>
      <c r="W32" s="145"/>
    </row>
    <row r="33" spans="1:23" s="5" customFormat="1" ht="12.75" customHeight="1">
      <c r="A33" s="200"/>
      <c r="B33" s="218"/>
      <c r="C33" s="219"/>
      <c r="D33" s="219"/>
      <c r="E33" s="219"/>
      <c r="F33" s="219"/>
      <c r="G33" s="219"/>
      <c r="H33" s="219"/>
      <c r="I33" s="219"/>
      <c r="J33" s="219"/>
      <c r="K33" s="219"/>
      <c r="L33" s="220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8"/>
    </row>
    <row r="34" spans="1:23" s="5" customFormat="1" ht="30.75" customHeight="1" thickBot="1">
      <c r="A34" s="201"/>
      <c r="B34" s="185" t="str">
        <f>CONCATENATE($G$17,$H$17,".",$I$17,".","0",RIGHT($B$22,1),".",RIGHT(K34,2),$A32,"-ij")</f>
        <v>M436.15.01.KD4-ij</v>
      </c>
      <c r="C34" s="186"/>
      <c r="D34" s="187"/>
      <c r="E34" s="8">
        <v>3</v>
      </c>
      <c r="F34" s="9" t="s">
        <v>42</v>
      </c>
      <c r="G34" s="9">
        <v>14</v>
      </c>
      <c r="H34" s="9">
        <v>0</v>
      </c>
      <c r="I34" s="9">
        <v>14</v>
      </c>
      <c r="J34" s="9">
        <v>0</v>
      </c>
      <c r="K34" s="10" t="s">
        <v>31</v>
      </c>
      <c r="L34" s="11">
        <v>75</v>
      </c>
      <c r="M34" s="185" t="str">
        <f>CONCATENATE($G$17,$H$17,".",$I$17,".","0",RIGHT($M$22,1),".",RIGHT(V34,2),$A$32,"-ij")</f>
        <v>M436.15.02.KD4-ij</v>
      </c>
      <c r="N34" s="186"/>
      <c r="O34" s="187"/>
      <c r="P34" s="8">
        <v>3</v>
      </c>
      <c r="Q34" s="9" t="s">
        <v>42</v>
      </c>
      <c r="R34" s="9">
        <v>14</v>
      </c>
      <c r="S34" s="9">
        <v>0</v>
      </c>
      <c r="T34" s="9">
        <v>14</v>
      </c>
      <c r="U34" s="9">
        <v>0</v>
      </c>
      <c r="V34" s="10" t="s">
        <v>31</v>
      </c>
      <c r="W34" s="11">
        <v>75</v>
      </c>
    </row>
    <row r="35" spans="1:23" s="5" customFormat="1" ht="13.5" customHeight="1" thickTop="1">
      <c r="A35" s="199" t="s">
        <v>43</v>
      </c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204"/>
      <c r="M35" s="143"/>
      <c r="N35" s="144"/>
      <c r="O35" s="144"/>
      <c r="P35" s="144"/>
      <c r="Q35" s="144"/>
      <c r="R35" s="144"/>
      <c r="S35" s="144"/>
      <c r="T35" s="144"/>
      <c r="U35" s="144"/>
      <c r="V35" s="144"/>
      <c r="W35" s="145"/>
    </row>
    <row r="36" spans="1:23" s="5" customFormat="1" ht="12.75" customHeight="1">
      <c r="A36" s="200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7"/>
      <c r="M36" s="146"/>
      <c r="N36" s="147"/>
      <c r="O36" s="147"/>
      <c r="P36" s="147"/>
      <c r="Q36" s="147"/>
      <c r="R36" s="147"/>
      <c r="S36" s="147"/>
      <c r="T36" s="147"/>
      <c r="U36" s="147"/>
      <c r="V36" s="147"/>
      <c r="W36" s="148"/>
    </row>
    <row r="37" spans="1:23" s="5" customFormat="1" ht="15.75" thickBot="1">
      <c r="A37" s="201"/>
      <c r="B37" s="149"/>
      <c r="C37" s="150"/>
      <c r="D37" s="151"/>
      <c r="E37" s="8"/>
      <c r="F37" s="9"/>
      <c r="G37" s="9"/>
      <c r="H37" s="9"/>
      <c r="I37" s="9"/>
      <c r="J37" s="9"/>
      <c r="K37" s="10"/>
      <c r="L37" s="11"/>
      <c r="M37" s="149"/>
      <c r="N37" s="150"/>
      <c r="O37" s="151"/>
      <c r="P37" s="8"/>
      <c r="Q37" s="9"/>
      <c r="R37" s="9"/>
      <c r="S37" s="9"/>
      <c r="T37" s="9"/>
      <c r="U37" s="9"/>
      <c r="V37" s="10"/>
      <c r="W37" s="11"/>
    </row>
    <row r="38" spans="1:23" s="5" customFormat="1" ht="18" customHeight="1" thickTop="1">
      <c r="A38" s="154" t="s">
        <v>44</v>
      </c>
      <c r="B38" s="156" t="s">
        <v>45</v>
      </c>
      <c r="C38" s="157"/>
      <c r="D38" s="33"/>
      <c r="E38" s="208">
        <f>SUM(G25:J25,G28:J28,G31:J31,G34:J34,G37:J37)</f>
        <v>196</v>
      </c>
      <c r="F38" s="209"/>
      <c r="G38" s="226" t="s">
        <v>46</v>
      </c>
      <c r="H38" s="227"/>
      <c r="I38" s="227"/>
      <c r="J38" s="228"/>
      <c r="K38" s="212">
        <f>SUM(L25,L28,L31,L34,L37)</f>
        <v>450</v>
      </c>
      <c r="L38" s="209"/>
      <c r="M38" s="156" t="s">
        <v>45</v>
      </c>
      <c r="N38" s="157"/>
      <c r="O38" s="33"/>
      <c r="P38" s="208">
        <f>SUM(R25:U25,R28:U28,R31:U31,R34:U34,R37:U37)</f>
        <v>196</v>
      </c>
      <c r="Q38" s="209"/>
      <c r="R38" s="226" t="s">
        <v>46</v>
      </c>
      <c r="S38" s="227"/>
      <c r="T38" s="227"/>
      <c r="U38" s="228"/>
      <c r="V38" s="212">
        <f>SUM(W25,W28,W31,W34,W37)</f>
        <v>450</v>
      </c>
      <c r="W38" s="209"/>
    </row>
    <row r="39" spans="1:23" s="5" customFormat="1" ht="14.25" customHeight="1" thickBot="1">
      <c r="A39" s="155"/>
      <c r="B39" s="160" t="s">
        <v>47</v>
      </c>
      <c r="C39" s="161"/>
      <c r="D39" s="36"/>
      <c r="E39" s="213">
        <f>SUM(E25,E28,E31,E34,E37)</f>
        <v>30</v>
      </c>
      <c r="F39" s="214"/>
      <c r="G39" s="160" t="s">
        <v>48</v>
      </c>
      <c r="H39" s="161"/>
      <c r="I39" s="161"/>
      <c r="J39" s="170"/>
      <c r="K39" s="160" t="s">
        <v>49</v>
      </c>
      <c r="L39" s="170"/>
      <c r="M39" s="160" t="s">
        <v>47</v>
      </c>
      <c r="N39" s="161"/>
      <c r="O39" s="36"/>
      <c r="P39" s="213">
        <f>SUM(P25,P28,P31,P34,P37)</f>
        <v>30</v>
      </c>
      <c r="Q39" s="214"/>
      <c r="R39" s="160" t="s">
        <v>48</v>
      </c>
      <c r="S39" s="161"/>
      <c r="T39" s="161"/>
      <c r="U39" s="170"/>
      <c r="V39" s="160" t="s">
        <v>49</v>
      </c>
      <c r="W39" s="170"/>
    </row>
    <row r="40" spans="1:23" s="5" customFormat="1" ht="16.5" customHeight="1" thickTop="1">
      <c r="A40" s="154" t="s">
        <v>50</v>
      </c>
      <c r="B40" s="156" t="s">
        <v>45</v>
      </c>
      <c r="C40" s="157"/>
      <c r="D40" s="34"/>
      <c r="E40" s="208">
        <f>SUM(G41:J41)</f>
        <v>14</v>
      </c>
      <c r="F40" s="209"/>
      <c r="G40" s="40"/>
      <c r="H40" s="31"/>
      <c r="I40" s="31"/>
      <c r="J40" s="31"/>
      <c r="K40" s="31"/>
      <c r="L40" s="32"/>
      <c r="M40" s="156" t="s">
        <v>45</v>
      </c>
      <c r="N40" s="157"/>
      <c r="O40" s="34"/>
      <c r="P40" s="224">
        <f>SUM(R41:U41)</f>
        <v>14</v>
      </c>
      <c r="Q40" s="225"/>
      <c r="R40" s="40"/>
      <c r="S40" s="31"/>
      <c r="T40" s="31"/>
      <c r="U40" s="31"/>
      <c r="V40" s="31"/>
      <c r="W40" s="32"/>
    </row>
    <row r="41" spans="1:23" s="5" customFormat="1" ht="15.75" customHeight="1" thickBot="1">
      <c r="A41" s="155"/>
      <c r="B41" s="160" t="s">
        <v>51</v>
      </c>
      <c r="C41" s="161"/>
      <c r="D41" s="35"/>
      <c r="E41" s="35"/>
      <c r="F41" s="39"/>
      <c r="G41" s="41">
        <f>(G25+G28+G31+G34)/14</f>
        <v>7</v>
      </c>
      <c r="H41" s="42">
        <f>(H25+H28+H31+H34)/14</f>
        <v>0</v>
      </c>
      <c r="I41" s="42">
        <f>(I25+I28+I31+I34)/14</f>
        <v>3</v>
      </c>
      <c r="J41" s="42">
        <f>(J25+J28+J31+J34)/14</f>
        <v>4</v>
      </c>
      <c r="K41" s="37" t="s">
        <v>52</v>
      </c>
      <c r="L41" s="38"/>
      <c r="M41" s="160" t="s">
        <v>51</v>
      </c>
      <c r="N41" s="161"/>
      <c r="O41" s="35"/>
      <c r="P41" s="35"/>
      <c r="Q41" s="39"/>
      <c r="R41" s="41">
        <f>(R25+R28+R31+R34)/14</f>
        <v>7</v>
      </c>
      <c r="S41" s="42">
        <f>(S25+S28+S31+S34)/14</f>
        <v>0</v>
      </c>
      <c r="T41" s="42">
        <f>(T25+T28+T31+T34)/14</f>
        <v>3</v>
      </c>
      <c r="U41" s="42">
        <f>(U25+U28+U31+U34)/14</f>
        <v>4</v>
      </c>
      <c r="V41" s="37" t="s">
        <v>52</v>
      </c>
      <c r="W41" s="38"/>
    </row>
    <row r="42" spans="1:23" s="5" customFormat="1" ht="16.5" thickTop="1">
      <c r="A42" s="25"/>
      <c r="B42" s="13"/>
      <c r="C42" s="13"/>
      <c r="D42" s="13"/>
      <c r="E42" s="13"/>
      <c r="F42" s="13"/>
      <c r="G42" s="13"/>
      <c r="H42" s="13"/>
      <c r="I42" s="20"/>
      <c r="J42" s="26"/>
      <c r="K42" s="20"/>
      <c r="L42" s="20"/>
      <c r="M42" s="20"/>
      <c r="N42" s="20"/>
      <c r="O42" s="20"/>
      <c r="P42" s="20"/>
      <c r="Q42" s="7"/>
      <c r="R42" s="7"/>
      <c r="S42" s="7"/>
      <c r="T42" s="7"/>
      <c r="U42" s="7"/>
      <c r="V42" s="7"/>
      <c r="W42" s="7"/>
    </row>
    <row r="43" spans="1:23" s="5" customFormat="1" ht="15.75">
      <c r="A43" s="25"/>
      <c r="B43" s="13"/>
      <c r="C43" s="13"/>
      <c r="D43" s="13"/>
      <c r="E43" s="13"/>
      <c r="F43" s="13"/>
      <c r="G43" s="13"/>
      <c r="H43" s="13"/>
      <c r="I43" s="20"/>
      <c r="J43" s="26"/>
      <c r="K43" s="20"/>
      <c r="L43" s="20"/>
      <c r="M43" s="20"/>
      <c r="N43" s="20"/>
      <c r="O43" s="20"/>
      <c r="P43" s="20"/>
      <c r="Q43" s="7"/>
      <c r="R43" s="7"/>
      <c r="S43" s="7"/>
      <c r="T43" s="7"/>
      <c r="U43" s="7"/>
      <c r="V43" s="7"/>
      <c r="W43" s="7"/>
    </row>
    <row r="44" s="5" customFormat="1" ht="15"/>
    <row r="45" spans="1:23" s="4" customFormat="1" ht="18">
      <c r="A45" s="173" t="s">
        <v>21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</row>
    <row r="46" spans="1:23" s="4" customFormat="1" ht="18">
      <c r="A46" s="173" t="s">
        <v>53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</row>
    <row r="47" spans="1:23" s="19" customFormat="1" ht="18.75" thickBot="1">
      <c r="A47" s="133" t="s">
        <v>54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</row>
    <row r="48" spans="1:23" s="19" customFormat="1" ht="24" customHeight="1" thickBot="1" thickTop="1">
      <c r="A48" s="6"/>
      <c r="B48" s="193" t="s">
        <v>55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5"/>
      <c r="M48" s="174" t="s">
        <v>56</v>
      </c>
      <c r="N48" s="174"/>
      <c r="O48" s="174"/>
      <c r="P48" s="174"/>
      <c r="Q48" s="174"/>
      <c r="R48" s="174"/>
      <c r="S48" s="174"/>
      <c r="T48" s="174"/>
      <c r="U48" s="174"/>
      <c r="V48" s="174"/>
      <c r="W48" s="175"/>
    </row>
    <row r="49" spans="1:23" s="19" customFormat="1" ht="15.75" customHeight="1" thickTop="1">
      <c r="A49" s="199" t="s">
        <v>26</v>
      </c>
      <c r="B49" s="221" t="s">
        <v>57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3"/>
      <c r="M49" s="144" t="s">
        <v>58</v>
      </c>
      <c r="N49" s="144"/>
      <c r="O49" s="144"/>
      <c r="P49" s="144"/>
      <c r="Q49" s="144"/>
      <c r="R49" s="144"/>
      <c r="S49" s="144"/>
      <c r="T49" s="144"/>
      <c r="U49" s="144"/>
      <c r="V49" s="144"/>
      <c r="W49" s="145"/>
    </row>
    <row r="50" spans="1:23" s="19" customFormat="1" ht="12.75" customHeight="1">
      <c r="A50" s="200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8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8"/>
    </row>
    <row r="51" spans="1:23" s="19" customFormat="1" ht="18.75" customHeight="1" thickBot="1">
      <c r="A51" s="201"/>
      <c r="B51" s="185" t="str">
        <f>CONCATENATE($G$17,$H$17,".",$I$17,".","0",RIGHT($B$48,1),".",RIGHT(K51,1),$A49)</f>
        <v>M436.15.03.D1</v>
      </c>
      <c r="C51" s="186"/>
      <c r="D51" s="187"/>
      <c r="E51" s="8">
        <v>9</v>
      </c>
      <c r="F51" s="9" t="s">
        <v>29</v>
      </c>
      <c r="G51" s="9">
        <v>28</v>
      </c>
      <c r="H51" s="9">
        <v>0</v>
      </c>
      <c r="I51" s="9">
        <v>0</v>
      </c>
      <c r="J51" s="9">
        <v>28</v>
      </c>
      <c r="K51" s="10" t="s">
        <v>30</v>
      </c>
      <c r="L51" s="11">
        <v>125</v>
      </c>
      <c r="M51" s="185" t="str">
        <f>CONCATENATE($G$17,$H$17,".",$I$17,".","0",RIGHT($M$48,1),".",RIGHT(V51,1),$A49)</f>
        <v>M436.15.04.S1</v>
      </c>
      <c r="N51" s="186"/>
      <c r="O51" s="187"/>
      <c r="P51" s="8">
        <v>15</v>
      </c>
      <c r="Q51" s="9" t="s">
        <v>42</v>
      </c>
      <c r="R51" s="9">
        <v>0</v>
      </c>
      <c r="S51" s="9">
        <v>0</v>
      </c>
      <c r="T51" s="9">
        <v>0</v>
      </c>
      <c r="U51" s="9">
        <v>98</v>
      </c>
      <c r="V51" s="10" t="s">
        <v>59</v>
      </c>
      <c r="W51" s="11">
        <v>250</v>
      </c>
    </row>
    <row r="52" spans="1:23" s="19" customFormat="1" ht="15.75" customHeight="1" thickTop="1">
      <c r="A52" s="199" t="s">
        <v>32</v>
      </c>
      <c r="B52" s="143" t="s">
        <v>60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144" t="s">
        <v>61</v>
      </c>
      <c r="N52" s="144"/>
      <c r="O52" s="144"/>
      <c r="P52" s="144"/>
      <c r="Q52" s="144"/>
      <c r="R52" s="144"/>
      <c r="S52" s="144"/>
      <c r="T52" s="144"/>
      <c r="U52" s="144"/>
      <c r="V52" s="144"/>
      <c r="W52" s="145"/>
    </row>
    <row r="53" spans="1:23" s="19" customFormat="1" ht="15">
      <c r="A53" s="200"/>
      <c r="B53" s="146"/>
      <c r="C53" s="147"/>
      <c r="D53" s="147"/>
      <c r="E53" s="147"/>
      <c r="F53" s="147"/>
      <c r="G53" s="147"/>
      <c r="H53" s="147"/>
      <c r="I53" s="147"/>
      <c r="J53" s="147"/>
      <c r="K53" s="147"/>
      <c r="L53" s="148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8"/>
    </row>
    <row r="54" spans="1:23" s="19" customFormat="1" ht="18.75" customHeight="1" thickBot="1">
      <c r="A54" s="201"/>
      <c r="B54" s="185" t="str">
        <f>CONCATENATE($G$17,$H$17,".",$I$17,".","0",RIGHT($B$48,1),".",RIGHT(K54,2),$A52)</f>
        <v>M436.15.03.KD2</v>
      </c>
      <c r="C54" s="186"/>
      <c r="D54" s="187"/>
      <c r="E54" s="8">
        <v>9</v>
      </c>
      <c r="F54" s="9" t="s">
        <v>29</v>
      </c>
      <c r="G54" s="9">
        <v>28</v>
      </c>
      <c r="H54" s="9">
        <v>0</v>
      </c>
      <c r="I54" s="9">
        <v>28</v>
      </c>
      <c r="J54" s="9">
        <v>0</v>
      </c>
      <c r="K54" s="10" t="s">
        <v>31</v>
      </c>
      <c r="L54" s="11">
        <v>125</v>
      </c>
      <c r="M54" s="185" t="str">
        <f>CONCATENATE($G$17,$H$17,".",$I$17,".","0",RIGHT($M$48,1),".",RIGHT(V54,1),$A52)</f>
        <v>M436.15.04.S2</v>
      </c>
      <c r="N54" s="186"/>
      <c r="O54" s="187"/>
      <c r="P54" s="8">
        <v>15</v>
      </c>
      <c r="Q54" s="9" t="s">
        <v>29</v>
      </c>
      <c r="R54" s="9">
        <v>0</v>
      </c>
      <c r="S54" s="9">
        <v>0</v>
      </c>
      <c r="T54" s="9">
        <v>0</v>
      </c>
      <c r="U54" s="9">
        <v>98</v>
      </c>
      <c r="V54" s="10" t="s">
        <v>59</v>
      </c>
      <c r="W54" s="11">
        <v>250</v>
      </c>
    </row>
    <row r="55" spans="1:23" s="19" customFormat="1" ht="15.75" customHeight="1" thickTop="1">
      <c r="A55" s="199" t="s">
        <v>36</v>
      </c>
      <c r="B55" s="143" t="s">
        <v>62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5"/>
      <c r="M55" s="143"/>
      <c r="N55" s="144"/>
      <c r="O55" s="144"/>
      <c r="P55" s="144"/>
      <c r="Q55" s="144"/>
      <c r="R55" s="144"/>
      <c r="S55" s="144"/>
      <c r="T55" s="144"/>
      <c r="U55" s="144"/>
      <c r="V55" s="144"/>
      <c r="W55" s="145"/>
    </row>
    <row r="56" spans="1:23" s="19" customFormat="1" ht="15">
      <c r="A56" s="200"/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8"/>
      <c r="M56" s="146"/>
      <c r="N56" s="147"/>
      <c r="O56" s="147"/>
      <c r="P56" s="147"/>
      <c r="Q56" s="147"/>
      <c r="R56" s="147"/>
      <c r="S56" s="147"/>
      <c r="T56" s="147"/>
      <c r="U56" s="147"/>
      <c r="V56" s="147"/>
      <c r="W56" s="148"/>
    </row>
    <row r="57" spans="1:23" s="19" customFormat="1" ht="26.25" customHeight="1" thickBot="1">
      <c r="A57" s="201"/>
      <c r="B57" s="185" t="str">
        <f>CONCATENATE($G$17,$H$17,".",$I$17,".","0",RIGHT($B$48,1),".",RIGHT(K57,1),$A$55)</f>
        <v>M436.15.03.D3</v>
      </c>
      <c r="C57" s="186"/>
      <c r="D57" s="187"/>
      <c r="E57" s="8">
        <v>9</v>
      </c>
      <c r="F57" s="9" t="s">
        <v>29</v>
      </c>
      <c r="G57" s="9">
        <v>28</v>
      </c>
      <c r="H57" s="9">
        <v>0</v>
      </c>
      <c r="I57" s="9">
        <v>28</v>
      </c>
      <c r="J57" s="9">
        <v>0</v>
      </c>
      <c r="K57" s="10" t="s">
        <v>35</v>
      </c>
      <c r="L57" s="11">
        <v>125</v>
      </c>
      <c r="M57" s="149"/>
      <c r="N57" s="150"/>
      <c r="O57" s="151"/>
      <c r="P57" s="8"/>
      <c r="Q57" s="9"/>
      <c r="R57" s="9"/>
      <c r="S57" s="9"/>
      <c r="T57" s="9"/>
      <c r="U57" s="9"/>
      <c r="V57" s="10"/>
      <c r="W57" s="11"/>
    </row>
    <row r="58" spans="1:23" s="19" customFormat="1" ht="15.75" customHeight="1" thickTop="1">
      <c r="A58" s="199" t="s">
        <v>39</v>
      </c>
      <c r="B58" s="143" t="s">
        <v>63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5"/>
      <c r="M58" s="143"/>
      <c r="N58" s="144"/>
      <c r="O58" s="144"/>
      <c r="P58" s="144"/>
      <c r="Q58" s="144"/>
      <c r="R58" s="144"/>
      <c r="S58" s="144"/>
      <c r="T58" s="144"/>
      <c r="U58" s="144"/>
      <c r="V58" s="144"/>
      <c r="W58" s="145"/>
    </row>
    <row r="59" spans="1:23" s="19" customFormat="1" ht="15">
      <c r="A59" s="200"/>
      <c r="B59" s="146"/>
      <c r="C59" s="147"/>
      <c r="D59" s="147"/>
      <c r="E59" s="147"/>
      <c r="F59" s="147"/>
      <c r="G59" s="147"/>
      <c r="H59" s="147"/>
      <c r="I59" s="147"/>
      <c r="J59" s="147"/>
      <c r="K59" s="147"/>
      <c r="L59" s="148"/>
      <c r="M59" s="146"/>
      <c r="N59" s="147"/>
      <c r="O59" s="147"/>
      <c r="P59" s="147"/>
      <c r="Q59" s="147"/>
      <c r="R59" s="147"/>
      <c r="S59" s="147"/>
      <c r="T59" s="147"/>
      <c r="U59" s="147"/>
      <c r="V59" s="147"/>
      <c r="W59" s="148"/>
    </row>
    <row r="60" spans="1:23" s="19" customFormat="1" ht="18.75" customHeight="1" thickBot="1">
      <c r="A60" s="201"/>
      <c r="B60" s="185" t="str">
        <f>CONCATENATE($G$17,$H$17,".",$I$17,".","0",RIGHT($B$48,1),".",RIGHT(K60,2),$A$58,"-ij")</f>
        <v>M436.15.03.KD4-ij</v>
      </c>
      <c r="C60" s="186"/>
      <c r="D60" s="187"/>
      <c r="E60" s="8">
        <v>3</v>
      </c>
      <c r="F60" s="9" t="s">
        <v>42</v>
      </c>
      <c r="G60" s="9">
        <v>14</v>
      </c>
      <c r="H60" s="9">
        <v>0</v>
      </c>
      <c r="I60" s="9">
        <v>14</v>
      </c>
      <c r="J60" s="9">
        <v>0</v>
      </c>
      <c r="K60" s="10" t="s">
        <v>31</v>
      </c>
      <c r="L60" s="11">
        <v>75</v>
      </c>
      <c r="M60" s="149"/>
      <c r="N60" s="150"/>
      <c r="O60" s="151"/>
      <c r="P60" s="8"/>
      <c r="Q60" s="9"/>
      <c r="R60" s="9"/>
      <c r="S60" s="9"/>
      <c r="T60" s="9"/>
      <c r="U60" s="9"/>
      <c r="V60" s="10"/>
      <c r="W60" s="11"/>
    </row>
    <row r="61" spans="1:23" s="19" customFormat="1" ht="15.75" thickTop="1">
      <c r="A61" s="199" t="s">
        <v>43</v>
      </c>
      <c r="B61" s="202"/>
      <c r="C61" s="203"/>
      <c r="D61" s="203"/>
      <c r="E61" s="203"/>
      <c r="F61" s="203"/>
      <c r="G61" s="203"/>
      <c r="H61" s="203"/>
      <c r="I61" s="203"/>
      <c r="J61" s="203"/>
      <c r="K61" s="203"/>
      <c r="L61" s="204"/>
      <c r="M61" s="143"/>
      <c r="N61" s="144"/>
      <c r="O61" s="144"/>
      <c r="P61" s="144"/>
      <c r="Q61" s="144"/>
      <c r="R61" s="144"/>
      <c r="S61" s="144"/>
      <c r="T61" s="144"/>
      <c r="U61" s="144"/>
      <c r="V61" s="144"/>
      <c r="W61" s="145"/>
    </row>
    <row r="62" spans="1:23" s="19" customFormat="1" ht="15">
      <c r="A62" s="200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7"/>
      <c r="M62" s="146"/>
      <c r="N62" s="147"/>
      <c r="O62" s="147"/>
      <c r="P62" s="147"/>
      <c r="Q62" s="147"/>
      <c r="R62" s="147"/>
      <c r="S62" s="147"/>
      <c r="T62" s="147"/>
      <c r="U62" s="147"/>
      <c r="V62" s="147"/>
      <c r="W62" s="148"/>
    </row>
    <row r="63" spans="1:23" s="19" customFormat="1" ht="15.75" thickBot="1">
      <c r="A63" s="201"/>
      <c r="B63" s="149"/>
      <c r="C63" s="150"/>
      <c r="D63" s="151"/>
      <c r="E63" s="8"/>
      <c r="F63" s="9"/>
      <c r="G63" s="9"/>
      <c r="H63" s="9"/>
      <c r="I63" s="9"/>
      <c r="J63" s="9"/>
      <c r="K63" s="10"/>
      <c r="L63" s="11"/>
      <c r="M63" s="149"/>
      <c r="N63" s="150"/>
      <c r="O63" s="151"/>
      <c r="P63" s="8"/>
      <c r="Q63" s="9"/>
      <c r="R63" s="9"/>
      <c r="S63" s="9"/>
      <c r="T63" s="9"/>
      <c r="U63" s="9"/>
      <c r="V63" s="10"/>
      <c r="W63" s="11"/>
    </row>
    <row r="64" spans="1:23" s="19" customFormat="1" ht="16.5" customHeight="1" thickTop="1">
      <c r="A64" s="154" t="s">
        <v>44</v>
      </c>
      <c r="B64" s="156" t="s">
        <v>45</v>
      </c>
      <c r="C64" s="157"/>
      <c r="D64" s="33"/>
      <c r="E64" s="208">
        <f>SUM(G51:J51,G54:J54,G57:J57,G60:J60,G63:J63)</f>
        <v>196</v>
      </c>
      <c r="F64" s="209"/>
      <c r="G64" s="164" t="s">
        <v>64</v>
      </c>
      <c r="H64" s="165"/>
      <c r="I64" s="165"/>
      <c r="J64" s="166"/>
      <c r="K64" s="212">
        <f>SUM(L51,L54,L57,L60,L63)</f>
        <v>450</v>
      </c>
      <c r="L64" s="209"/>
      <c r="M64" s="156" t="s">
        <v>45</v>
      </c>
      <c r="N64" s="157"/>
      <c r="O64" s="33"/>
      <c r="P64" s="208">
        <f>SUM(R51:U51,R54:U54,R57:U57,R60:U60,R63:U63)</f>
        <v>196</v>
      </c>
      <c r="Q64" s="209"/>
      <c r="R64" s="164" t="s">
        <v>64</v>
      </c>
      <c r="S64" s="165"/>
      <c r="T64" s="165"/>
      <c r="U64" s="166"/>
      <c r="V64" s="212">
        <f>SUM(W51,W54,W57,W60,W63)</f>
        <v>500</v>
      </c>
      <c r="W64" s="209"/>
    </row>
    <row r="65" spans="1:23" s="19" customFormat="1" ht="16.5" thickBot="1">
      <c r="A65" s="155"/>
      <c r="B65" s="160" t="s">
        <v>47</v>
      </c>
      <c r="C65" s="161"/>
      <c r="D65" s="36"/>
      <c r="E65" s="213">
        <f>SUM(E51,E54,E57,E60,E63)</f>
        <v>30</v>
      </c>
      <c r="F65" s="214"/>
      <c r="G65" s="160" t="s">
        <v>48</v>
      </c>
      <c r="H65" s="161"/>
      <c r="I65" s="161"/>
      <c r="J65" s="170"/>
      <c r="K65" s="160" t="s">
        <v>49</v>
      </c>
      <c r="L65" s="170"/>
      <c r="M65" s="160" t="s">
        <v>47</v>
      </c>
      <c r="N65" s="161"/>
      <c r="O65" s="36"/>
      <c r="P65" s="213">
        <f>SUM(P51,P54,P57,P60,P63)</f>
        <v>30</v>
      </c>
      <c r="Q65" s="214"/>
      <c r="R65" s="160" t="s">
        <v>48</v>
      </c>
      <c r="S65" s="161"/>
      <c r="T65" s="161"/>
      <c r="U65" s="170"/>
      <c r="V65" s="160" t="s">
        <v>65</v>
      </c>
      <c r="W65" s="170"/>
    </row>
    <row r="66" spans="1:23" s="19" customFormat="1" ht="16.5" customHeight="1" thickTop="1">
      <c r="A66" s="154" t="s">
        <v>50</v>
      </c>
      <c r="B66" s="156" t="s">
        <v>45</v>
      </c>
      <c r="C66" s="157"/>
      <c r="D66" s="34"/>
      <c r="E66" s="208">
        <f>SUM(G67:J67)</f>
        <v>14</v>
      </c>
      <c r="F66" s="209"/>
      <c r="G66" s="40"/>
      <c r="H66" s="31"/>
      <c r="I66" s="31"/>
      <c r="J66" s="31"/>
      <c r="K66" s="31"/>
      <c r="L66" s="32"/>
      <c r="M66" s="156" t="s">
        <v>45</v>
      </c>
      <c r="N66" s="157"/>
      <c r="O66" s="34"/>
      <c r="P66" s="224">
        <f>SUM(R67:U67)</f>
        <v>14</v>
      </c>
      <c r="Q66" s="225"/>
      <c r="R66" s="40"/>
      <c r="S66" s="31"/>
      <c r="T66" s="31"/>
      <c r="U66" s="31"/>
      <c r="V66" s="31"/>
      <c r="W66" s="32"/>
    </row>
    <row r="67" spans="1:23" s="19" customFormat="1" ht="15.75" thickBot="1">
      <c r="A67" s="155"/>
      <c r="B67" s="160" t="s">
        <v>51</v>
      </c>
      <c r="C67" s="161"/>
      <c r="D67" s="35"/>
      <c r="E67" s="35"/>
      <c r="F67" s="39"/>
      <c r="G67" s="41">
        <f>(G51+G54+G57+G60)/14</f>
        <v>7</v>
      </c>
      <c r="H67" s="42">
        <f>(H51+H54+H57+H60)/14</f>
        <v>0</v>
      </c>
      <c r="I67" s="42">
        <f>(I51+I54+I57+I60)/14</f>
        <v>5</v>
      </c>
      <c r="J67" s="42">
        <f>(J51+J54+J57+J60)/14</f>
        <v>2</v>
      </c>
      <c r="K67" s="37" t="s">
        <v>52</v>
      </c>
      <c r="L67" s="38"/>
      <c r="M67" s="160" t="s">
        <v>51</v>
      </c>
      <c r="N67" s="161"/>
      <c r="O67" s="35"/>
      <c r="P67" s="35"/>
      <c r="Q67" s="39"/>
      <c r="R67" s="41">
        <f>(R51+R54+R57+R60)/14</f>
        <v>0</v>
      </c>
      <c r="S67" s="42">
        <f>(S51+S54+S57+S60)/14</f>
        <v>0</v>
      </c>
      <c r="T67" s="42">
        <f>(T51+T54+T57+T60)/14</f>
        <v>0</v>
      </c>
      <c r="U67" s="42">
        <f>(U51+U54+U57+U60)/14</f>
        <v>14</v>
      </c>
      <c r="V67" s="37" t="s">
        <v>52</v>
      </c>
      <c r="W67" s="38"/>
    </row>
    <row r="68" spans="1:23" s="19" customFormat="1" ht="15.75" thickTop="1">
      <c r="A68" s="78"/>
      <c r="B68" s="79"/>
      <c r="C68" s="79"/>
      <c r="D68" s="80"/>
      <c r="E68" s="80"/>
      <c r="F68" s="81"/>
      <c r="G68" s="82"/>
      <c r="H68" s="82"/>
      <c r="I68" s="82"/>
      <c r="J68" s="82"/>
      <c r="K68" s="80"/>
      <c r="L68" s="80"/>
      <c r="M68" s="79"/>
      <c r="N68" s="79"/>
      <c r="O68" s="80"/>
      <c r="P68" s="80"/>
      <c r="Q68" s="81"/>
      <c r="R68" s="82"/>
      <c r="S68" s="82"/>
      <c r="T68" s="82"/>
      <c r="U68" s="82"/>
      <c r="V68" s="80"/>
      <c r="W68" s="80"/>
    </row>
    <row r="69" spans="1:23" s="19" customFormat="1" ht="15">
      <c r="A69" s="78"/>
      <c r="B69" s="79"/>
      <c r="C69" s="79"/>
      <c r="D69" s="80"/>
      <c r="E69" s="80"/>
      <c r="F69" s="81"/>
      <c r="G69" s="82"/>
      <c r="H69" s="82"/>
      <c r="I69" s="82"/>
      <c r="J69" s="82"/>
      <c r="K69" s="80"/>
      <c r="L69" s="80"/>
      <c r="M69" s="79"/>
      <c r="N69" s="79"/>
      <c r="O69" s="80"/>
      <c r="P69" s="80"/>
      <c r="Q69" s="81"/>
      <c r="R69" s="82"/>
      <c r="S69" s="82"/>
      <c r="T69" s="82"/>
      <c r="U69" s="82"/>
      <c r="V69" s="80"/>
      <c r="W69" s="80"/>
    </row>
    <row r="70" spans="1:23" s="19" customFormat="1" ht="16.5">
      <c r="A70" s="84" t="s">
        <v>66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91" t="s">
        <v>67</v>
      </c>
      <c r="R70" s="191"/>
      <c r="S70" s="191"/>
      <c r="T70" s="191"/>
      <c r="U70" s="191"/>
      <c r="V70" s="191"/>
      <c r="W70" s="191"/>
    </row>
    <row r="71" spans="1:23" s="19" customFormat="1" ht="16.5">
      <c r="A71" s="84" t="s">
        <v>68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92" t="s">
        <v>69</v>
      </c>
      <c r="R71" s="192"/>
      <c r="S71" s="192"/>
      <c r="T71" s="192"/>
      <c r="U71" s="192"/>
      <c r="V71" s="192"/>
      <c r="W71" s="192"/>
    </row>
    <row r="72" spans="1:23" s="19" customFormat="1" ht="15">
      <c r="A72" s="78"/>
      <c r="B72" s="79"/>
      <c r="C72" s="79"/>
      <c r="D72" s="80"/>
      <c r="E72" s="80"/>
      <c r="F72" s="81"/>
      <c r="G72" s="82"/>
      <c r="H72" s="82"/>
      <c r="I72" s="82"/>
      <c r="J72" s="82"/>
      <c r="K72" s="80"/>
      <c r="L72" s="80"/>
      <c r="M72" s="79"/>
      <c r="N72" s="79"/>
      <c r="O72" s="80"/>
      <c r="P72" s="80"/>
      <c r="Q72" s="81"/>
      <c r="R72" s="82"/>
      <c r="S72" s="82"/>
      <c r="T72" s="82"/>
      <c r="U72" s="82"/>
      <c r="V72" s="80"/>
      <c r="W72" s="80"/>
    </row>
    <row r="73" spans="1:23" s="19" customFormat="1" ht="18">
      <c r="A73" s="211" t="s">
        <v>70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</row>
    <row r="74" spans="1:23" s="19" customFormat="1" ht="18">
      <c r="A74" s="173" t="s">
        <v>22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</row>
    <row r="75" spans="1:23" s="19" customFormat="1" ht="18.75" thickBot="1">
      <c r="A75" s="133" t="s">
        <v>23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</row>
    <row r="76" spans="1:23" s="19" customFormat="1" ht="17.25" thickBot="1" thickTop="1">
      <c r="A76" s="6"/>
      <c r="B76" s="193" t="s">
        <v>24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5"/>
      <c r="M76" s="174" t="s">
        <v>25</v>
      </c>
      <c r="N76" s="174"/>
      <c r="O76" s="174"/>
      <c r="P76" s="174"/>
      <c r="Q76" s="174"/>
      <c r="R76" s="174"/>
      <c r="S76" s="174"/>
      <c r="T76" s="174"/>
      <c r="U76" s="174"/>
      <c r="V76" s="174"/>
      <c r="W76" s="175"/>
    </row>
    <row r="77" spans="1:23" s="19" customFormat="1" ht="15.75" customHeight="1" thickTop="1">
      <c r="A77" s="199" t="s">
        <v>71</v>
      </c>
      <c r="B77" s="143" t="s">
        <v>72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5"/>
      <c r="M77" s="143" t="s">
        <v>73</v>
      </c>
      <c r="N77" s="144"/>
      <c r="O77" s="144"/>
      <c r="P77" s="144"/>
      <c r="Q77" s="144"/>
      <c r="R77" s="144"/>
      <c r="S77" s="144"/>
      <c r="T77" s="144"/>
      <c r="U77" s="144"/>
      <c r="V77" s="144"/>
      <c r="W77" s="145"/>
    </row>
    <row r="78" spans="1:23" s="19" customFormat="1" ht="15.75" customHeight="1">
      <c r="A78" s="200"/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8"/>
      <c r="M78" s="146"/>
      <c r="N78" s="147"/>
      <c r="O78" s="147"/>
      <c r="P78" s="147"/>
      <c r="Q78" s="147"/>
      <c r="R78" s="147"/>
      <c r="S78" s="147"/>
      <c r="T78" s="147"/>
      <c r="U78" s="147"/>
      <c r="V78" s="147"/>
      <c r="W78" s="148"/>
    </row>
    <row r="79" spans="1:23" s="19" customFormat="1" ht="18.75" customHeight="1" thickBot="1">
      <c r="A79" s="201"/>
      <c r="B79" s="185" t="str">
        <f>CONCATENATE($G$17,$H$17,".",$I$17,".","0",RIGHT($B$22,1),".",RIGHT(K79,2),$A$58,"-",A77)</f>
        <v>M436.15.01.KD4-01</v>
      </c>
      <c r="C79" s="186"/>
      <c r="D79" s="187"/>
      <c r="E79" s="8">
        <v>3</v>
      </c>
      <c r="F79" s="9" t="s">
        <v>42</v>
      </c>
      <c r="G79" s="9">
        <v>14</v>
      </c>
      <c r="H79" s="9">
        <v>0</v>
      </c>
      <c r="I79" s="9">
        <v>14</v>
      </c>
      <c r="J79" s="9">
        <v>0</v>
      </c>
      <c r="K79" s="10" t="s">
        <v>31</v>
      </c>
      <c r="L79" s="11">
        <v>75</v>
      </c>
      <c r="M79" s="185" t="str">
        <f>CONCATENATE($G$17,$H$17,".",$I$17,".","0",RIGHT($M$22,1),".",RIGHT(V79,2),$A$32,"-",A77)</f>
        <v>M436.15.02.KD4-01</v>
      </c>
      <c r="N79" s="186"/>
      <c r="O79" s="187"/>
      <c r="P79" s="8">
        <v>3</v>
      </c>
      <c r="Q79" s="9" t="s">
        <v>42</v>
      </c>
      <c r="R79" s="9">
        <v>14</v>
      </c>
      <c r="S79" s="9">
        <v>0</v>
      </c>
      <c r="T79" s="9">
        <v>14</v>
      </c>
      <c r="U79" s="9">
        <v>0</v>
      </c>
      <c r="V79" s="10" t="s">
        <v>31</v>
      </c>
      <c r="W79" s="11">
        <v>75</v>
      </c>
    </row>
    <row r="80" spans="1:23" s="19" customFormat="1" ht="15.75" customHeight="1" thickTop="1">
      <c r="A80" s="199" t="s">
        <v>74</v>
      </c>
      <c r="B80" s="143" t="s">
        <v>75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5"/>
      <c r="M80" s="143" t="s">
        <v>76</v>
      </c>
      <c r="N80" s="144"/>
      <c r="O80" s="144"/>
      <c r="P80" s="144"/>
      <c r="Q80" s="144"/>
      <c r="R80" s="144"/>
      <c r="S80" s="144"/>
      <c r="T80" s="144"/>
      <c r="U80" s="144"/>
      <c r="V80" s="144"/>
      <c r="W80" s="145"/>
    </row>
    <row r="81" spans="1:23" s="19" customFormat="1" ht="15.75" customHeight="1">
      <c r="A81" s="200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148"/>
      <c r="M81" s="146"/>
      <c r="N81" s="147"/>
      <c r="O81" s="147"/>
      <c r="P81" s="147"/>
      <c r="Q81" s="147"/>
      <c r="R81" s="147"/>
      <c r="S81" s="147"/>
      <c r="T81" s="147"/>
      <c r="U81" s="147"/>
      <c r="V81" s="147"/>
      <c r="W81" s="148"/>
    </row>
    <row r="82" spans="1:23" s="19" customFormat="1" ht="30.75" customHeight="1" thickBot="1">
      <c r="A82" s="201"/>
      <c r="B82" s="185" t="str">
        <f>CONCATENATE($G$17,$H$17,".",$I$17,".","0",RIGHT($B$22,1),".",RIGHT(K82,2),$A$58,"-",A80)</f>
        <v>M436.15.01.KD4-02</v>
      </c>
      <c r="C82" s="186"/>
      <c r="D82" s="187"/>
      <c r="E82" s="8">
        <v>3</v>
      </c>
      <c r="F82" s="9" t="s">
        <v>42</v>
      </c>
      <c r="G82" s="9">
        <v>14</v>
      </c>
      <c r="H82" s="9">
        <v>0</v>
      </c>
      <c r="I82" s="9">
        <v>14</v>
      </c>
      <c r="J82" s="9">
        <v>0</v>
      </c>
      <c r="K82" s="10" t="s">
        <v>31</v>
      </c>
      <c r="L82" s="11">
        <v>75</v>
      </c>
      <c r="M82" s="185" t="str">
        <f>CONCATENATE($G$17,$H$17,".",$I$17,".","0",RIGHT($M$22,1),".",RIGHT(V82,2),$A$32,"-",A80)</f>
        <v>M436.15.02.KD4-02</v>
      </c>
      <c r="N82" s="186"/>
      <c r="O82" s="187"/>
      <c r="P82" s="8">
        <v>3</v>
      </c>
      <c r="Q82" s="9" t="s">
        <v>42</v>
      </c>
      <c r="R82" s="9">
        <v>14</v>
      </c>
      <c r="S82" s="9">
        <v>0</v>
      </c>
      <c r="T82" s="9">
        <v>14</v>
      </c>
      <c r="U82" s="9">
        <v>0</v>
      </c>
      <c r="V82" s="10" t="s">
        <v>31</v>
      </c>
      <c r="W82" s="11">
        <v>75</v>
      </c>
    </row>
    <row r="83" spans="1:23" s="19" customFormat="1" ht="18.75" customHeight="1" thickTop="1">
      <c r="A83" s="199" t="s">
        <v>77</v>
      </c>
      <c r="B83" s="202"/>
      <c r="C83" s="203"/>
      <c r="D83" s="203"/>
      <c r="E83" s="203"/>
      <c r="F83" s="203"/>
      <c r="G83" s="203"/>
      <c r="H83" s="203"/>
      <c r="I83" s="203"/>
      <c r="J83" s="203"/>
      <c r="K83" s="203"/>
      <c r="L83" s="204"/>
      <c r="M83" s="143"/>
      <c r="N83" s="144"/>
      <c r="O83" s="144"/>
      <c r="P83" s="144"/>
      <c r="Q83" s="144"/>
      <c r="R83" s="144"/>
      <c r="S83" s="144"/>
      <c r="T83" s="144"/>
      <c r="U83" s="144"/>
      <c r="V83" s="144"/>
      <c r="W83" s="145"/>
    </row>
    <row r="84" spans="1:23" s="19" customFormat="1" ht="15">
      <c r="A84" s="200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7"/>
      <c r="M84" s="146"/>
      <c r="N84" s="147"/>
      <c r="O84" s="147"/>
      <c r="P84" s="147"/>
      <c r="Q84" s="147"/>
      <c r="R84" s="147"/>
      <c r="S84" s="147"/>
      <c r="T84" s="147"/>
      <c r="U84" s="147"/>
      <c r="V84" s="147"/>
      <c r="W84" s="148"/>
    </row>
    <row r="85" spans="1:23" s="19" customFormat="1" ht="18.75" thickBot="1">
      <c r="A85" s="201"/>
      <c r="B85" s="149"/>
      <c r="C85" s="150"/>
      <c r="D85" s="151"/>
      <c r="E85" s="8"/>
      <c r="F85" s="9"/>
      <c r="G85" s="9"/>
      <c r="H85" s="9"/>
      <c r="I85" s="9"/>
      <c r="J85" s="9"/>
      <c r="K85" s="10"/>
      <c r="L85" s="9"/>
      <c r="M85" s="185"/>
      <c r="N85" s="186"/>
      <c r="O85" s="187"/>
      <c r="P85" s="8"/>
      <c r="Q85" s="9"/>
      <c r="R85" s="9"/>
      <c r="S85" s="9"/>
      <c r="T85" s="9"/>
      <c r="U85" s="9"/>
      <c r="V85" s="10"/>
      <c r="W85" s="11"/>
    </row>
    <row r="86" spans="1:23" s="19" customFormat="1" ht="18.75" thickTop="1">
      <c r="A86" s="22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19"/>
      <c r="N86" s="119"/>
      <c r="O86" s="119"/>
      <c r="P86" s="128"/>
      <c r="Q86" s="128"/>
      <c r="R86" s="128"/>
      <c r="S86" s="128"/>
      <c r="T86" s="128"/>
      <c r="U86" s="128"/>
      <c r="V86" s="128"/>
      <c r="W86" s="128"/>
    </row>
    <row r="87" spans="1:23" s="19" customFormat="1" ht="18.75" thickBot="1">
      <c r="A87" s="133" t="s">
        <v>54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</row>
    <row r="88" spans="1:23" s="19" customFormat="1" ht="17.25" thickBot="1" thickTop="1">
      <c r="A88" s="6"/>
      <c r="B88" s="193" t="s">
        <v>55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5"/>
      <c r="M88" s="174" t="s">
        <v>56</v>
      </c>
      <c r="N88" s="174"/>
      <c r="O88" s="174"/>
      <c r="P88" s="174"/>
      <c r="Q88" s="174"/>
      <c r="R88" s="174"/>
      <c r="S88" s="174"/>
      <c r="T88" s="174"/>
      <c r="U88" s="174"/>
      <c r="V88" s="174"/>
      <c r="W88" s="175"/>
    </row>
    <row r="89" spans="1:23" s="19" customFormat="1" ht="15.75" customHeight="1" thickTop="1">
      <c r="A89" s="199" t="s">
        <v>71</v>
      </c>
      <c r="B89" s="143" t="s">
        <v>78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5"/>
      <c r="M89" s="143"/>
      <c r="N89" s="144"/>
      <c r="O89" s="144"/>
      <c r="P89" s="144"/>
      <c r="Q89" s="144"/>
      <c r="R89" s="144"/>
      <c r="S89" s="144"/>
      <c r="T89" s="144"/>
      <c r="U89" s="144"/>
      <c r="V89" s="144"/>
      <c r="W89" s="145"/>
    </row>
    <row r="90" spans="1:23" s="19" customFormat="1" ht="15.75" customHeight="1">
      <c r="A90" s="200"/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8"/>
      <c r="M90" s="146"/>
      <c r="N90" s="147"/>
      <c r="O90" s="147"/>
      <c r="P90" s="147"/>
      <c r="Q90" s="147"/>
      <c r="R90" s="147"/>
      <c r="S90" s="147"/>
      <c r="T90" s="147"/>
      <c r="U90" s="147"/>
      <c r="V90" s="147"/>
      <c r="W90" s="148"/>
    </row>
    <row r="91" spans="1:23" s="19" customFormat="1" ht="26.25" customHeight="1" thickBot="1">
      <c r="A91" s="201"/>
      <c r="B91" s="185" t="str">
        <f>CONCATENATE($G$17,$H$17,".",$I$17,".","0",RIGHT($B$48,1),".",RIGHT(K91,2),$A$58,"-",A89)</f>
        <v>M436.15.03.KD4-01</v>
      </c>
      <c r="C91" s="186"/>
      <c r="D91" s="187"/>
      <c r="E91" s="8">
        <v>3</v>
      </c>
      <c r="F91" s="9" t="s">
        <v>42</v>
      </c>
      <c r="G91" s="9">
        <v>14</v>
      </c>
      <c r="H91" s="9">
        <v>0</v>
      </c>
      <c r="I91" s="9">
        <v>14</v>
      </c>
      <c r="J91" s="9">
        <v>0</v>
      </c>
      <c r="K91" s="10" t="s">
        <v>31</v>
      </c>
      <c r="L91" s="11"/>
      <c r="M91" s="149"/>
      <c r="N91" s="150"/>
      <c r="O91" s="151"/>
      <c r="P91" s="8"/>
      <c r="Q91" s="9"/>
      <c r="R91" s="9"/>
      <c r="S91" s="9"/>
      <c r="T91" s="9"/>
      <c r="U91" s="9"/>
      <c r="V91" s="10"/>
      <c r="W91" s="11"/>
    </row>
    <row r="92" spans="1:23" s="19" customFormat="1" ht="15.75" customHeight="1" thickTop="1">
      <c r="A92" s="199" t="s">
        <v>74</v>
      </c>
      <c r="B92" s="143" t="s">
        <v>79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5"/>
      <c r="M92" s="143"/>
      <c r="N92" s="144"/>
      <c r="O92" s="144"/>
      <c r="P92" s="144"/>
      <c r="Q92" s="144"/>
      <c r="R92" s="144"/>
      <c r="S92" s="144"/>
      <c r="T92" s="144"/>
      <c r="U92" s="144"/>
      <c r="V92" s="144"/>
      <c r="W92" s="145"/>
    </row>
    <row r="93" spans="1:23" s="19" customFormat="1" ht="15.75" customHeight="1">
      <c r="A93" s="200"/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8"/>
      <c r="M93" s="146"/>
      <c r="N93" s="147"/>
      <c r="O93" s="147"/>
      <c r="P93" s="147"/>
      <c r="Q93" s="147"/>
      <c r="R93" s="147"/>
      <c r="S93" s="147"/>
      <c r="T93" s="147"/>
      <c r="U93" s="147"/>
      <c r="V93" s="147"/>
      <c r="W93" s="148"/>
    </row>
    <row r="94" spans="1:23" s="19" customFormat="1" ht="26.25" customHeight="1" thickBot="1">
      <c r="A94" s="201"/>
      <c r="B94" s="185" t="str">
        <f>CONCATENATE($G$17,$H$17,".",$I$17,".","0",RIGHT($B$48,1),".",RIGHT(K94,2),$A$58,"-",A92)</f>
        <v>M436.15.03.KD4-02</v>
      </c>
      <c r="C94" s="186"/>
      <c r="D94" s="187"/>
      <c r="E94" s="8">
        <v>3</v>
      </c>
      <c r="F94" s="9" t="s">
        <v>42</v>
      </c>
      <c r="G94" s="9">
        <v>14</v>
      </c>
      <c r="H94" s="9">
        <v>0</v>
      </c>
      <c r="I94" s="9">
        <v>14</v>
      </c>
      <c r="J94" s="9">
        <v>0</v>
      </c>
      <c r="K94" s="10" t="s">
        <v>31</v>
      </c>
      <c r="L94" s="11"/>
      <c r="M94" s="149"/>
      <c r="N94" s="150"/>
      <c r="O94" s="151"/>
      <c r="P94" s="8"/>
      <c r="Q94" s="9"/>
      <c r="R94" s="9"/>
      <c r="S94" s="9"/>
      <c r="T94" s="9"/>
      <c r="U94" s="9"/>
      <c r="V94" s="10"/>
      <c r="W94" s="11"/>
    </row>
    <row r="95" spans="1:23" s="19" customFormat="1" ht="18.75" customHeight="1" thickTop="1">
      <c r="A95" s="199" t="s">
        <v>77</v>
      </c>
      <c r="B95" s="202"/>
      <c r="C95" s="203"/>
      <c r="D95" s="203"/>
      <c r="E95" s="203"/>
      <c r="F95" s="203"/>
      <c r="G95" s="203"/>
      <c r="H95" s="203"/>
      <c r="I95" s="203"/>
      <c r="J95" s="203"/>
      <c r="K95" s="203"/>
      <c r="L95" s="204"/>
      <c r="M95" s="143"/>
      <c r="N95" s="144"/>
      <c r="O95" s="144"/>
      <c r="P95" s="144"/>
      <c r="Q95" s="144"/>
      <c r="R95" s="144"/>
      <c r="S95" s="144"/>
      <c r="T95" s="144"/>
      <c r="U95" s="144"/>
      <c r="V95" s="144"/>
      <c r="W95" s="145"/>
    </row>
    <row r="96" spans="1:23" s="19" customFormat="1" ht="15">
      <c r="A96" s="200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7"/>
      <c r="M96" s="146"/>
      <c r="N96" s="147"/>
      <c r="O96" s="147"/>
      <c r="P96" s="147"/>
      <c r="Q96" s="147"/>
      <c r="R96" s="147"/>
      <c r="S96" s="147"/>
      <c r="T96" s="147"/>
      <c r="U96" s="147"/>
      <c r="V96" s="147"/>
      <c r="W96" s="148"/>
    </row>
    <row r="97" spans="1:23" s="19" customFormat="1" ht="26.25" customHeight="1" thickBot="1">
      <c r="A97" s="201"/>
      <c r="B97" s="185"/>
      <c r="C97" s="186"/>
      <c r="D97" s="187"/>
      <c r="E97" s="8"/>
      <c r="F97" s="9"/>
      <c r="G97" s="9"/>
      <c r="H97" s="9"/>
      <c r="I97" s="9"/>
      <c r="J97" s="9"/>
      <c r="K97" s="83"/>
      <c r="L97" s="11"/>
      <c r="M97" s="149"/>
      <c r="N97" s="150"/>
      <c r="O97" s="151"/>
      <c r="P97" s="8"/>
      <c r="Q97" s="9"/>
      <c r="R97" s="9"/>
      <c r="S97" s="9"/>
      <c r="T97" s="9"/>
      <c r="U97" s="9"/>
      <c r="V97" s="10"/>
      <c r="W97" s="11"/>
    </row>
    <row r="98" spans="1:23" s="19" customFormat="1" ht="15.75" thickTop="1">
      <c r="A98" s="22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</row>
    <row r="99" spans="1:23" s="85" customFormat="1" ht="16.5">
      <c r="A99" s="84" t="s">
        <v>66</v>
      </c>
      <c r="Q99" s="191" t="s">
        <v>67</v>
      </c>
      <c r="R99" s="191"/>
      <c r="S99" s="191"/>
      <c r="T99" s="191"/>
      <c r="U99" s="191"/>
      <c r="V99" s="191"/>
      <c r="W99" s="191"/>
    </row>
    <row r="100" spans="1:23" s="85" customFormat="1" ht="16.5">
      <c r="A100" s="84" t="s">
        <v>68</v>
      </c>
      <c r="Q100" s="192" t="s">
        <v>69</v>
      </c>
      <c r="R100" s="192"/>
      <c r="S100" s="192"/>
      <c r="T100" s="192"/>
      <c r="U100" s="192"/>
      <c r="V100" s="192"/>
      <c r="W100" s="192"/>
    </row>
    <row r="101" spans="1:23" s="85" customFormat="1" ht="16.5">
      <c r="A101" s="84"/>
      <c r="Q101" s="124"/>
      <c r="R101" s="124"/>
      <c r="S101" s="124"/>
      <c r="T101" s="124"/>
      <c r="U101" s="124"/>
      <c r="V101" s="124"/>
      <c r="W101" s="124"/>
    </row>
    <row r="102" spans="1:23" s="85" customFormat="1" ht="16.5">
      <c r="A102" s="191" t="s">
        <v>80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</row>
    <row r="103" spans="1:23" s="85" customFormat="1" ht="18">
      <c r="A103" s="173" t="s">
        <v>22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</row>
    <row r="104" spans="1:23" s="19" customFormat="1" ht="18.75" thickBot="1">
      <c r="A104" s="133" t="s">
        <v>23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</row>
    <row r="105" spans="1:23" s="19" customFormat="1" ht="17.25" thickBot="1" thickTop="1">
      <c r="A105" s="6"/>
      <c r="B105" s="193" t="s">
        <v>24</v>
      </c>
      <c r="C105" s="174"/>
      <c r="D105" s="174"/>
      <c r="E105" s="174"/>
      <c r="F105" s="174"/>
      <c r="G105" s="174"/>
      <c r="H105" s="174"/>
      <c r="I105" s="174"/>
      <c r="J105" s="174"/>
      <c r="K105" s="174"/>
      <c r="L105" s="175"/>
      <c r="M105" s="174" t="s">
        <v>25</v>
      </c>
      <c r="N105" s="174"/>
      <c r="O105" s="174"/>
      <c r="P105" s="174"/>
      <c r="Q105" s="174"/>
      <c r="R105" s="174"/>
      <c r="S105" s="174"/>
      <c r="T105" s="174"/>
      <c r="U105" s="174"/>
      <c r="V105" s="174"/>
      <c r="W105" s="175"/>
    </row>
    <row r="106" spans="1:23" s="19" customFormat="1" ht="15.75" customHeight="1" thickTop="1">
      <c r="A106" s="176" t="s">
        <v>71</v>
      </c>
      <c r="B106" s="179" t="s">
        <v>81</v>
      </c>
      <c r="C106" s="180"/>
      <c r="D106" s="180"/>
      <c r="E106" s="180"/>
      <c r="F106" s="180"/>
      <c r="G106" s="180"/>
      <c r="H106" s="180"/>
      <c r="I106" s="180"/>
      <c r="J106" s="180"/>
      <c r="K106" s="180"/>
      <c r="L106" s="181"/>
      <c r="M106" s="179" t="s">
        <v>82</v>
      </c>
      <c r="N106" s="180"/>
      <c r="O106" s="180"/>
      <c r="P106" s="180"/>
      <c r="Q106" s="180"/>
      <c r="R106" s="180"/>
      <c r="S106" s="180"/>
      <c r="T106" s="180"/>
      <c r="U106" s="180"/>
      <c r="V106" s="180"/>
      <c r="W106" s="181"/>
    </row>
    <row r="107" spans="1:23" s="19" customFormat="1" ht="15" customHeight="1">
      <c r="A107" s="177"/>
      <c r="B107" s="182"/>
      <c r="C107" s="183"/>
      <c r="D107" s="183"/>
      <c r="E107" s="183"/>
      <c r="F107" s="183"/>
      <c r="G107" s="183"/>
      <c r="H107" s="183"/>
      <c r="I107" s="183"/>
      <c r="J107" s="183"/>
      <c r="K107" s="183"/>
      <c r="L107" s="184"/>
      <c r="M107" s="182"/>
      <c r="N107" s="183"/>
      <c r="O107" s="183"/>
      <c r="P107" s="183"/>
      <c r="Q107" s="183"/>
      <c r="R107" s="183"/>
      <c r="S107" s="183"/>
      <c r="T107" s="183"/>
      <c r="U107" s="183"/>
      <c r="V107" s="183"/>
      <c r="W107" s="184"/>
    </row>
    <row r="108" spans="1:23" s="19" customFormat="1" ht="18.75" customHeight="1" thickBot="1">
      <c r="A108" s="178"/>
      <c r="B108" s="185" t="str">
        <f>CONCATENATE($G$17,$H$17,".",$I$17,".","0",RIGHT($B$22,1),".",RIGHT(K108,1),$A106)</f>
        <v>M436.15.01.f01</v>
      </c>
      <c r="C108" s="186"/>
      <c r="D108" s="187"/>
      <c r="E108" s="8">
        <v>3</v>
      </c>
      <c r="F108" s="9" t="s">
        <v>42</v>
      </c>
      <c r="G108" s="9">
        <v>14</v>
      </c>
      <c r="H108" s="9">
        <v>0</v>
      </c>
      <c r="I108" s="9">
        <v>14</v>
      </c>
      <c r="J108" s="9">
        <v>0</v>
      </c>
      <c r="K108" s="10" t="s">
        <v>83</v>
      </c>
      <c r="L108" s="11">
        <v>40</v>
      </c>
      <c r="M108" s="185" t="str">
        <f>CONCATENATE($G$17,$H$17,".",$I$17,".","0",RIGHT($M$22,1),".",RIGHT(V108,2),$A106)</f>
        <v>M436.15.02.f01</v>
      </c>
      <c r="N108" s="186"/>
      <c r="O108" s="187"/>
      <c r="P108" s="8">
        <v>3</v>
      </c>
      <c r="Q108" s="9" t="s">
        <v>42</v>
      </c>
      <c r="R108" s="9">
        <v>14</v>
      </c>
      <c r="S108" s="9">
        <v>0</v>
      </c>
      <c r="T108" s="9">
        <v>14</v>
      </c>
      <c r="U108" s="9">
        <v>0</v>
      </c>
      <c r="V108" s="10" t="s">
        <v>83</v>
      </c>
      <c r="W108" s="11">
        <v>40</v>
      </c>
    </row>
    <row r="109" spans="1:23" s="19" customFormat="1" ht="15.75" customHeight="1" thickTop="1">
      <c r="A109" s="176" t="s">
        <v>74</v>
      </c>
      <c r="B109" s="179"/>
      <c r="C109" s="180"/>
      <c r="D109" s="180"/>
      <c r="E109" s="180"/>
      <c r="F109" s="180"/>
      <c r="G109" s="180"/>
      <c r="H109" s="180"/>
      <c r="I109" s="180"/>
      <c r="J109" s="180"/>
      <c r="K109" s="180"/>
      <c r="L109" s="181"/>
      <c r="M109" s="179"/>
      <c r="N109" s="180"/>
      <c r="O109" s="180"/>
      <c r="P109" s="180"/>
      <c r="Q109" s="180"/>
      <c r="R109" s="180"/>
      <c r="S109" s="180"/>
      <c r="T109" s="180"/>
      <c r="U109" s="180"/>
      <c r="V109" s="180"/>
      <c r="W109" s="181"/>
    </row>
    <row r="110" spans="1:23" s="19" customFormat="1" ht="15" customHeight="1">
      <c r="A110" s="177"/>
      <c r="B110" s="182"/>
      <c r="C110" s="183"/>
      <c r="D110" s="183"/>
      <c r="E110" s="183"/>
      <c r="F110" s="183"/>
      <c r="G110" s="183"/>
      <c r="H110" s="183"/>
      <c r="I110" s="183"/>
      <c r="J110" s="183"/>
      <c r="K110" s="183"/>
      <c r="L110" s="184"/>
      <c r="M110" s="182"/>
      <c r="N110" s="183"/>
      <c r="O110" s="183"/>
      <c r="P110" s="183"/>
      <c r="Q110" s="183"/>
      <c r="R110" s="183"/>
      <c r="S110" s="183"/>
      <c r="T110" s="183"/>
      <c r="U110" s="183"/>
      <c r="V110" s="183"/>
      <c r="W110" s="184"/>
    </row>
    <row r="111" spans="1:23" s="19" customFormat="1" ht="18.75" customHeight="1" thickBot="1">
      <c r="A111" s="178"/>
      <c r="B111" s="188"/>
      <c r="C111" s="189"/>
      <c r="D111" s="190"/>
      <c r="E111" s="129"/>
      <c r="F111" s="98"/>
      <c r="G111" s="99"/>
      <c r="H111" s="100"/>
      <c r="I111" s="100"/>
      <c r="J111" s="101"/>
      <c r="K111" s="98"/>
      <c r="L111" s="130"/>
      <c r="M111" s="188"/>
      <c r="N111" s="189"/>
      <c r="O111" s="190"/>
      <c r="P111" s="129"/>
      <c r="Q111" s="98"/>
      <c r="R111" s="99"/>
      <c r="S111" s="100"/>
      <c r="T111" s="100"/>
      <c r="U111" s="101"/>
      <c r="V111" s="98"/>
      <c r="W111" s="130"/>
    </row>
    <row r="112" spans="1:23" s="19" customFormat="1" ht="15.75" customHeight="1" thickTop="1">
      <c r="A112" s="154" t="s">
        <v>44</v>
      </c>
      <c r="B112" s="156" t="s">
        <v>45</v>
      </c>
      <c r="C112" s="157"/>
      <c r="D112" s="103"/>
      <c r="E112" s="162">
        <f>SUM(G108:J108,G111:J111)</f>
        <v>28</v>
      </c>
      <c r="F112" s="163"/>
      <c r="G112" s="164" t="s">
        <v>64</v>
      </c>
      <c r="H112" s="165"/>
      <c r="I112" s="165"/>
      <c r="J112" s="166"/>
      <c r="K112" s="167">
        <f>SUM(L108,L111)</f>
        <v>40</v>
      </c>
      <c r="L112" s="163"/>
      <c r="M112" s="156" t="s">
        <v>45</v>
      </c>
      <c r="N112" s="157"/>
      <c r="O112" s="103"/>
      <c r="P112" s="162">
        <f>SUM(R108:U108,R111:U111)</f>
        <v>28</v>
      </c>
      <c r="Q112" s="163"/>
      <c r="R112" s="164" t="s">
        <v>64</v>
      </c>
      <c r="S112" s="165"/>
      <c r="T112" s="165"/>
      <c r="U112" s="166"/>
      <c r="V112" s="167">
        <f>SUM(W108,W111)</f>
        <v>40</v>
      </c>
      <c r="W112" s="163"/>
    </row>
    <row r="113" spans="1:23" s="19" customFormat="1" ht="18.75" customHeight="1" thickBot="1">
      <c r="A113" s="155"/>
      <c r="B113" s="160" t="s">
        <v>47</v>
      </c>
      <c r="C113" s="161"/>
      <c r="D113" s="104"/>
      <c r="E113" s="168">
        <f>SUM(E108,E111)</f>
        <v>3</v>
      </c>
      <c r="F113" s="169"/>
      <c r="G113" s="160" t="s">
        <v>48</v>
      </c>
      <c r="H113" s="161"/>
      <c r="I113" s="161"/>
      <c r="J113" s="170"/>
      <c r="K113" s="171"/>
      <c r="L113" s="172"/>
      <c r="M113" s="160" t="s">
        <v>47</v>
      </c>
      <c r="N113" s="161"/>
      <c r="O113" s="104"/>
      <c r="P113" s="168">
        <f>SUM(P108,P111)</f>
        <v>3</v>
      </c>
      <c r="Q113" s="169"/>
      <c r="R113" s="160" t="s">
        <v>48</v>
      </c>
      <c r="S113" s="161"/>
      <c r="T113" s="161"/>
      <c r="U113" s="170"/>
      <c r="V113" s="171"/>
      <c r="W113" s="172"/>
    </row>
    <row r="114" spans="1:23" s="19" customFormat="1" ht="18.75" customHeight="1" thickTop="1">
      <c r="A114" s="154" t="s">
        <v>50</v>
      </c>
      <c r="B114" s="156" t="s">
        <v>45</v>
      </c>
      <c r="C114" s="157"/>
      <c r="D114" s="105"/>
      <c r="E114" s="158">
        <f>SUM(G108:J108)</f>
        <v>28</v>
      </c>
      <c r="F114" s="159"/>
      <c r="G114" s="106"/>
      <c r="H114" s="107"/>
      <c r="I114" s="107"/>
      <c r="J114" s="107"/>
      <c r="K114" s="107"/>
      <c r="L114" s="108"/>
      <c r="M114" s="156" t="s">
        <v>45</v>
      </c>
      <c r="N114" s="157"/>
      <c r="O114" s="105"/>
      <c r="P114" s="158">
        <f>SUM(R108:U108)</f>
        <v>28</v>
      </c>
      <c r="Q114" s="159"/>
      <c r="R114" s="106"/>
      <c r="S114" s="107"/>
      <c r="T114" s="107"/>
      <c r="U114" s="107"/>
      <c r="V114" s="107"/>
      <c r="W114" s="108"/>
    </row>
    <row r="115" spans="1:23" s="19" customFormat="1" ht="18.75" customHeight="1" thickBot="1">
      <c r="A115" s="155"/>
      <c r="B115" s="160" t="s">
        <v>51</v>
      </c>
      <c r="C115" s="161"/>
      <c r="D115" s="109"/>
      <c r="E115" s="109"/>
      <c r="F115" s="110"/>
      <c r="G115" s="111">
        <f>(G108+G111)/14</f>
        <v>1</v>
      </c>
      <c r="H115" s="111">
        <f>(H108+H111)/14</f>
        <v>0</v>
      </c>
      <c r="I115" s="111">
        <f>(I108+I111)/14</f>
        <v>1</v>
      </c>
      <c r="J115" s="111">
        <f>(J108+J111)/14</f>
        <v>0</v>
      </c>
      <c r="K115" s="112" t="s">
        <v>52</v>
      </c>
      <c r="L115" s="113"/>
      <c r="M115" s="160" t="s">
        <v>51</v>
      </c>
      <c r="N115" s="161"/>
      <c r="O115" s="109"/>
      <c r="P115" s="109"/>
      <c r="Q115" s="110"/>
      <c r="R115" s="111">
        <f>(R108+R111)/14</f>
        <v>1</v>
      </c>
      <c r="S115" s="111">
        <f>(S108+S111)/14</f>
        <v>0</v>
      </c>
      <c r="T115" s="111">
        <f>(T108+T111)/14</f>
        <v>1</v>
      </c>
      <c r="U115" s="111">
        <f>(U108+U111)/14</f>
        <v>0</v>
      </c>
      <c r="V115" s="112" t="s">
        <v>52</v>
      </c>
      <c r="W115" s="113"/>
    </row>
    <row r="116" spans="1:23" s="19" customFormat="1" ht="18.75" customHeight="1" thickTop="1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5"/>
    </row>
    <row r="117" spans="1:23" s="19" customFormat="1" ht="18.75" thickBot="1">
      <c r="A117" s="133" t="s">
        <v>54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</row>
    <row r="118" spans="1:23" s="19" customFormat="1" ht="17.25" thickBot="1" thickTop="1">
      <c r="A118" s="6"/>
      <c r="B118" s="193" t="s">
        <v>55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5"/>
      <c r="M118" s="174" t="s">
        <v>56</v>
      </c>
      <c r="N118" s="174"/>
      <c r="O118" s="174"/>
      <c r="P118" s="174"/>
      <c r="Q118" s="174"/>
      <c r="R118" s="174"/>
      <c r="S118" s="174"/>
      <c r="T118" s="174"/>
      <c r="U118" s="174"/>
      <c r="V118" s="174"/>
      <c r="W118" s="175"/>
    </row>
    <row r="119" spans="1:23" s="19" customFormat="1" ht="15.75" customHeight="1" thickTop="1">
      <c r="A119" s="176" t="s">
        <v>71</v>
      </c>
      <c r="B119" s="179" t="s">
        <v>84</v>
      </c>
      <c r="C119" s="180"/>
      <c r="D119" s="180"/>
      <c r="E119" s="180"/>
      <c r="F119" s="180"/>
      <c r="G119" s="180"/>
      <c r="H119" s="180"/>
      <c r="I119" s="180"/>
      <c r="J119" s="180"/>
      <c r="K119" s="180"/>
      <c r="L119" s="181"/>
      <c r="M119" s="179"/>
      <c r="N119" s="180"/>
      <c r="O119" s="180"/>
      <c r="P119" s="180"/>
      <c r="Q119" s="180"/>
      <c r="R119" s="180"/>
      <c r="S119" s="180"/>
      <c r="T119" s="180"/>
      <c r="U119" s="180"/>
      <c r="V119" s="180"/>
      <c r="W119" s="181"/>
    </row>
    <row r="120" spans="1:23" s="19" customFormat="1" ht="15" customHeight="1">
      <c r="A120" s="177"/>
      <c r="B120" s="182"/>
      <c r="C120" s="183"/>
      <c r="D120" s="183"/>
      <c r="E120" s="183"/>
      <c r="F120" s="183"/>
      <c r="G120" s="183"/>
      <c r="H120" s="183"/>
      <c r="I120" s="183"/>
      <c r="J120" s="183"/>
      <c r="K120" s="183"/>
      <c r="L120" s="184"/>
      <c r="M120" s="182"/>
      <c r="N120" s="183"/>
      <c r="O120" s="183"/>
      <c r="P120" s="183"/>
      <c r="Q120" s="183"/>
      <c r="R120" s="183"/>
      <c r="S120" s="183"/>
      <c r="T120" s="183"/>
      <c r="U120" s="183"/>
      <c r="V120" s="183"/>
      <c r="W120" s="184"/>
    </row>
    <row r="121" spans="1:23" s="19" customFormat="1" ht="18.75" customHeight="1" thickBot="1">
      <c r="A121" s="178"/>
      <c r="B121" s="185" t="str">
        <f>CONCATENATE($G$17,$H$17,".",$I$17,".","0",RIGHT($B$48,1),".",RIGHT(K121,1),$A119)</f>
        <v>M436.15.03.f01</v>
      </c>
      <c r="C121" s="186"/>
      <c r="D121" s="187"/>
      <c r="E121" s="8">
        <v>3</v>
      </c>
      <c r="F121" s="9" t="s">
        <v>42</v>
      </c>
      <c r="G121" s="9">
        <v>14</v>
      </c>
      <c r="H121" s="9">
        <v>0</v>
      </c>
      <c r="I121" s="9">
        <v>14</v>
      </c>
      <c r="J121" s="9">
        <v>0</v>
      </c>
      <c r="K121" s="10" t="s">
        <v>83</v>
      </c>
      <c r="L121" s="11">
        <v>40</v>
      </c>
      <c r="M121" s="188"/>
      <c r="N121" s="189"/>
      <c r="O121" s="190"/>
      <c r="P121" s="129"/>
      <c r="Q121" s="98"/>
      <c r="R121" s="99"/>
      <c r="S121" s="100"/>
      <c r="T121" s="100"/>
      <c r="U121" s="101"/>
      <c r="V121" s="98"/>
      <c r="W121" s="130"/>
    </row>
    <row r="122" spans="1:23" s="19" customFormat="1" ht="15.75" customHeight="1" thickTop="1">
      <c r="A122" s="176" t="s">
        <v>74</v>
      </c>
      <c r="B122" s="179"/>
      <c r="C122" s="180"/>
      <c r="D122" s="180"/>
      <c r="E122" s="180"/>
      <c r="F122" s="180"/>
      <c r="G122" s="180"/>
      <c r="H122" s="180"/>
      <c r="I122" s="180"/>
      <c r="J122" s="180"/>
      <c r="K122" s="180"/>
      <c r="L122" s="181"/>
      <c r="M122" s="179"/>
      <c r="N122" s="180"/>
      <c r="O122" s="180"/>
      <c r="P122" s="180"/>
      <c r="Q122" s="180"/>
      <c r="R122" s="180"/>
      <c r="S122" s="180"/>
      <c r="T122" s="180"/>
      <c r="U122" s="180"/>
      <c r="V122" s="180"/>
      <c r="W122" s="181"/>
    </row>
    <row r="123" spans="1:23" s="19" customFormat="1" ht="15" customHeight="1">
      <c r="A123" s="177"/>
      <c r="B123" s="182"/>
      <c r="C123" s="183"/>
      <c r="D123" s="183"/>
      <c r="E123" s="183"/>
      <c r="F123" s="183"/>
      <c r="G123" s="183"/>
      <c r="H123" s="183"/>
      <c r="I123" s="183"/>
      <c r="J123" s="183"/>
      <c r="K123" s="183"/>
      <c r="L123" s="184"/>
      <c r="M123" s="182"/>
      <c r="N123" s="183"/>
      <c r="O123" s="183"/>
      <c r="P123" s="183"/>
      <c r="Q123" s="183"/>
      <c r="R123" s="183"/>
      <c r="S123" s="183"/>
      <c r="T123" s="183"/>
      <c r="U123" s="183"/>
      <c r="V123" s="183"/>
      <c r="W123" s="184"/>
    </row>
    <row r="124" spans="1:23" s="19" customFormat="1" ht="18.75" customHeight="1" thickBot="1">
      <c r="A124" s="178"/>
      <c r="B124" s="188"/>
      <c r="C124" s="189"/>
      <c r="D124" s="190"/>
      <c r="E124" s="129"/>
      <c r="F124" s="98"/>
      <c r="G124" s="99"/>
      <c r="H124" s="100"/>
      <c r="I124" s="100"/>
      <c r="J124" s="101"/>
      <c r="K124" s="98"/>
      <c r="L124" s="130"/>
      <c r="M124" s="188"/>
      <c r="N124" s="189"/>
      <c r="O124" s="190"/>
      <c r="P124" s="129"/>
      <c r="Q124" s="98"/>
      <c r="R124" s="99"/>
      <c r="S124" s="100"/>
      <c r="T124" s="100"/>
      <c r="U124" s="101"/>
      <c r="V124" s="98"/>
      <c r="W124" s="130"/>
    </row>
    <row r="125" spans="1:23" s="19" customFormat="1" ht="15.75" customHeight="1" thickTop="1">
      <c r="A125" s="154" t="s">
        <v>44</v>
      </c>
      <c r="B125" s="156" t="s">
        <v>45</v>
      </c>
      <c r="C125" s="157"/>
      <c r="D125" s="103"/>
      <c r="E125" s="162">
        <f>SUM(G121:J121,G124:J124)</f>
        <v>28</v>
      </c>
      <c r="F125" s="163"/>
      <c r="G125" s="164" t="s">
        <v>64</v>
      </c>
      <c r="H125" s="165"/>
      <c r="I125" s="165"/>
      <c r="J125" s="166"/>
      <c r="K125" s="167">
        <f>SUM(L121,L124)</f>
        <v>40</v>
      </c>
      <c r="L125" s="163"/>
      <c r="M125" s="156" t="s">
        <v>45</v>
      </c>
      <c r="N125" s="157"/>
      <c r="O125" s="103"/>
      <c r="P125" s="162">
        <f>SUM(R121:U121,R124:U124)</f>
        <v>0</v>
      </c>
      <c r="Q125" s="163"/>
      <c r="R125" s="164" t="s">
        <v>64</v>
      </c>
      <c r="S125" s="165"/>
      <c r="T125" s="165"/>
      <c r="U125" s="166"/>
      <c r="V125" s="167">
        <f>SUM(W121,W124)</f>
        <v>0</v>
      </c>
      <c r="W125" s="163"/>
    </row>
    <row r="126" spans="1:23" s="19" customFormat="1" ht="15" customHeight="1" thickBot="1">
      <c r="A126" s="155"/>
      <c r="B126" s="160" t="s">
        <v>47</v>
      </c>
      <c r="C126" s="161"/>
      <c r="D126" s="104"/>
      <c r="E126" s="168">
        <f>SUM(E121,E124)</f>
        <v>3</v>
      </c>
      <c r="F126" s="169"/>
      <c r="G126" s="160" t="s">
        <v>48</v>
      </c>
      <c r="H126" s="161"/>
      <c r="I126" s="161"/>
      <c r="J126" s="170"/>
      <c r="K126" s="171"/>
      <c r="L126" s="172"/>
      <c r="M126" s="160" t="s">
        <v>47</v>
      </c>
      <c r="N126" s="161"/>
      <c r="O126" s="104"/>
      <c r="P126" s="168">
        <f>SUM(P121,P124)</f>
        <v>0</v>
      </c>
      <c r="Q126" s="169"/>
      <c r="R126" s="160" t="s">
        <v>48</v>
      </c>
      <c r="S126" s="161"/>
      <c r="T126" s="161"/>
      <c r="U126" s="170"/>
      <c r="V126" s="171"/>
      <c r="W126" s="172"/>
    </row>
    <row r="127" spans="1:23" s="19" customFormat="1" ht="18.75" customHeight="1" thickTop="1">
      <c r="A127" s="154" t="s">
        <v>50</v>
      </c>
      <c r="B127" s="156" t="s">
        <v>45</v>
      </c>
      <c r="C127" s="157"/>
      <c r="D127" s="105"/>
      <c r="E127" s="158">
        <f>SUM(G121:J121)</f>
        <v>28</v>
      </c>
      <c r="F127" s="159"/>
      <c r="G127" s="106"/>
      <c r="H127" s="107"/>
      <c r="I127" s="107"/>
      <c r="J127" s="107"/>
      <c r="K127" s="107"/>
      <c r="L127" s="108"/>
      <c r="M127" s="156" t="s">
        <v>45</v>
      </c>
      <c r="N127" s="157"/>
      <c r="O127" s="105"/>
      <c r="P127" s="158">
        <f>SUM(R121:U121)</f>
        <v>0</v>
      </c>
      <c r="Q127" s="159"/>
      <c r="R127" s="106"/>
      <c r="S127" s="107"/>
      <c r="T127" s="107"/>
      <c r="U127" s="107"/>
      <c r="V127" s="107"/>
      <c r="W127" s="108"/>
    </row>
    <row r="128" spans="1:23" s="19" customFormat="1" ht="18.75" customHeight="1" thickBot="1">
      <c r="A128" s="155"/>
      <c r="B128" s="160" t="s">
        <v>51</v>
      </c>
      <c r="C128" s="161"/>
      <c r="D128" s="109"/>
      <c r="E128" s="109"/>
      <c r="F128" s="110"/>
      <c r="G128" s="111">
        <f>(G121+G124)/14</f>
        <v>1</v>
      </c>
      <c r="H128" s="111">
        <f>(H121+H124)/14</f>
        <v>0</v>
      </c>
      <c r="I128" s="111">
        <f>(I121+I124)/14</f>
        <v>1</v>
      </c>
      <c r="J128" s="111">
        <f>(J121+J124)/14</f>
        <v>0</v>
      </c>
      <c r="K128" s="112" t="s">
        <v>52</v>
      </c>
      <c r="L128" s="113"/>
      <c r="M128" s="160" t="s">
        <v>51</v>
      </c>
      <c r="N128" s="161"/>
      <c r="O128" s="109"/>
      <c r="P128" s="109"/>
      <c r="Q128" s="110"/>
      <c r="R128" s="111">
        <f>(R121+R124)/14</f>
        <v>0</v>
      </c>
      <c r="S128" s="111">
        <f>(S121+S124)/14</f>
        <v>0</v>
      </c>
      <c r="T128" s="111">
        <f>(T121+T124)/14</f>
        <v>0</v>
      </c>
      <c r="U128" s="111">
        <f>(U121+U124)/14</f>
        <v>0</v>
      </c>
      <c r="V128" s="112" t="s">
        <v>52</v>
      </c>
      <c r="W128" s="113"/>
    </row>
    <row r="129" spans="1:23" s="19" customFormat="1" ht="18.75" customHeight="1" thickBot="1" thickTop="1">
      <c r="A129" s="116"/>
      <c r="B129" s="114"/>
      <c r="C129" s="114"/>
      <c r="D129" s="115"/>
      <c r="E129" s="115"/>
      <c r="F129" s="117"/>
      <c r="G129" s="118"/>
      <c r="H129" s="118"/>
      <c r="I129" s="118"/>
      <c r="J129" s="118"/>
      <c r="K129" s="115"/>
      <c r="L129" s="115"/>
      <c r="M129" s="114"/>
      <c r="N129" s="114"/>
      <c r="O129" s="115"/>
      <c r="P129" s="115"/>
      <c r="Q129" s="117"/>
      <c r="R129" s="118"/>
      <c r="S129" s="118"/>
      <c r="T129" s="118"/>
      <c r="U129" s="118"/>
      <c r="V129" s="115"/>
      <c r="W129" s="115"/>
    </row>
    <row r="130" spans="1:23" s="19" customFormat="1" ht="18.75" customHeight="1" thickBot="1">
      <c r="A130" s="1" t="s">
        <v>85</v>
      </c>
      <c r="B130" s="14"/>
      <c r="C130" s="15"/>
      <c r="D130" s="15"/>
      <c r="E130" s="2"/>
      <c r="F130" s="3"/>
      <c r="G130" s="3"/>
      <c r="H130" s="3"/>
      <c r="I130" s="3"/>
      <c r="J130" s="3"/>
      <c r="K130" s="3"/>
      <c r="L130" s="3"/>
      <c r="M130" s="14"/>
      <c r="N130" s="14"/>
      <c r="O130" s="28"/>
      <c r="P130" s="28"/>
      <c r="Q130" s="28"/>
      <c r="R130" s="28"/>
      <c r="S130" s="28"/>
      <c r="T130" s="28"/>
      <c r="U130" s="28"/>
      <c r="V130" s="28"/>
      <c r="W130" s="29"/>
    </row>
    <row r="131" spans="1:23" s="19" customFormat="1" ht="18.75" customHeight="1" thickTop="1">
      <c r="A131" s="56"/>
      <c r="B131" s="143" t="s">
        <v>86</v>
      </c>
      <c r="C131" s="144"/>
      <c r="D131" s="144"/>
      <c r="E131" s="144"/>
      <c r="F131" s="144"/>
      <c r="G131" s="144"/>
      <c r="H131" s="144"/>
      <c r="I131" s="144"/>
      <c r="J131" s="144"/>
      <c r="K131" s="144"/>
      <c r="L131" s="145"/>
      <c r="M131" s="30"/>
      <c r="N131" s="134" t="s">
        <v>87</v>
      </c>
      <c r="O131" s="134"/>
      <c r="P131" s="134"/>
      <c r="Q131" s="134"/>
      <c r="R131" s="7"/>
      <c r="S131" s="7"/>
      <c r="T131" s="7"/>
      <c r="U131" s="7"/>
      <c r="V131" s="7"/>
      <c r="W131" s="16"/>
    </row>
    <row r="132" spans="1:23" s="19" customFormat="1" ht="18.75" customHeight="1">
      <c r="A132" s="57"/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8"/>
      <c r="M132" s="44"/>
      <c r="N132" s="61" t="s">
        <v>88</v>
      </c>
      <c r="O132" s="7"/>
      <c r="P132" s="7"/>
      <c r="Q132" s="7"/>
      <c r="R132" s="132"/>
      <c r="S132" s="44"/>
      <c r="T132" s="44"/>
      <c r="U132" s="44"/>
      <c r="V132" s="44"/>
      <c r="W132" s="58"/>
    </row>
    <row r="133" spans="1:23" s="19" customFormat="1" ht="15.75" customHeight="1" thickBot="1">
      <c r="A133" s="57"/>
      <c r="B133" s="149" t="s">
        <v>89</v>
      </c>
      <c r="C133" s="150"/>
      <c r="D133" s="151"/>
      <c r="E133" s="125" t="s">
        <v>90</v>
      </c>
      <c r="F133" s="102" t="s">
        <v>91</v>
      </c>
      <c r="G133" s="123" t="s">
        <v>92</v>
      </c>
      <c r="H133" s="9" t="s">
        <v>93</v>
      </c>
      <c r="I133" s="9" t="s">
        <v>94</v>
      </c>
      <c r="J133" s="10" t="s">
        <v>95</v>
      </c>
      <c r="K133" s="102" t="s">
        <v>96</v>
      </c>
      <c r="L133" s="126" t="s">
        <v>97</v>
      </c>
      <c r="M133" s="44"/>
      <c r="N133" s="152" t="s">
        <v>98</v>
      </c>
      <c r="O133" s="152"/>
      <c r="P133" s="152"/>
      <c r="Q133" s="152"/>
      <c r="R133" s="152"/>
      <c r="S133" s="152"/>
      <c r="T133" s="152"/>
      <c r="U133" s="152"/>
      <c r="V133" s="152"/>
      <c r="W133" s="153"/>
    </row>
    <row r="134" spans="1:23" s="19" customFormat="1" ht="18.75" customHeight="1" thickTop="1">
      <c r="A134" s="59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30"/>
      <c r="M134" s="44"/>
      <c r="N134" s="61"/>
      <c r="O134" s="47" t="s">
        <v>99</v>
      </c>
      <c r="P134" s="7"/>
      <c r="Q134" s="61"/>
      <c r="R134" s="61"/>
      <c r="S134" s="44"/>
      <c r="T134" s="62"/>
      <c r="U134" s="62"/>
      <c r="V134" s="62"/>
      <c r="W134" s="63"/>
    </row>
    <row r="135" spans="1:23" s="19" customFormat="1" ht="15">
      <c r="A135" s="64"/>
      <c r="B135" s="47" t="s">
        <v>100</v>
      </c>
      <c r="C135" s="27"/>
      <c r="D135" s="27"/>
      <c r="E135" s="43"/>
      <c r="F135" s="44"/>
      <c r="G135" s="44"/>
      <c r="H135" s="44"/>
      <c r="I135" s="44"/>
      <c r="J135" s="44"/>
      <c r="K135" s="44"/>
      <c r="L135" s="44"/>
      <c r="M135" s="44"/>
      <c r="N135" s="62"/>
      <c r="O135" s="62"/>
      <c r="P135" s="47" t="s">
        <v>101</v>
      </c>
      <c r="Q135" s="62"/>
      <c r="R135" s="62"/>
      <c r="S135" s="62"/>
      <c r="T135" s="62"/>
      <c r="U135" s="62"/>
      <c r="V135" s="62"/>
      <c r="W135" s="63"/>
    </row>
    <row r="136" spans="1:23" s="19" customFormat="1" ht="15.75" customHeight="1">
      <c r="A136" s="65"/>
      <c r="B136" s="47" t="s">
        <v>102</v>
      </c>
      <c r="C136" s="27"/>
      <c r="D136" s="27"/>
      <c r="E136" s="43"/>
      <c r="F136" s="44"/>
      <c r="G136" s="44"/>
      <c r="H136" s="44"/>
      <c r="I136" s="44"/>
      <c r="J136" s="44"/>
      <c r="K136" s="44"/>
      <c r="L136" s="44"/>
      <c r="M136" s="44"/>
      <c r="N136" s="17"/>
      <c r="O136" s="17"/>
      <c r="P136" s="47" t="s">
        <v>103</v>
      </c>
      <c r="Q136" s="17"/>
      <c r="R136" s="17"/>
      <c r="S136" s="17"/>
      <c r="T136" s="17"/>
      <c r="U136" s="17"/>
      <c r="V136" s="17"/>
      <c r="W136" s="18"/>
    </row>
    <row r="137" spans="1:23" s="19" customFormat="1" ht="15">
      <c r="A137" s="66"/>
      <c r="B137" s="47" t="s">
        <v>104</v>
      </c>
      <c r="C137" s="27"/>
      <c r="D137" s="27"/>
      <c r="E137" s="44"/>
      <c r="F137" s="44"/>
      <c r="G137" s="44"/>
      <c r="H137" s="131"/>
      <c r="I137" s="131"/>
      <c r="J137" s="131"/>
      <c r="K137" s="131"/>
      <c r="L137" s="131"/>
      <c r="M137" s="44"/>
      <c r="N137" s="44"/>
      <c r="O137" s="44"/>
      <c r="P137" s="47" t="s">
        <v>105</v>
      </c>
      <c r="Q137" s="67"/>
      <c r="R137" s="67"/>
      <c r="S137" s="67"/>
      <c r="T137" s="67"/>
      <c r="U137" s="67"/>
      <c r="V137" s="67"/>
      <c r="W137" s="68"/>
    </row>
    <row r="138" spans="1:23" s="19" customFormat="1" ht="27.75" customHeight="1">
      <c r="A138" s="66"/>
      <c r="B138" s="44"/>
      <c r="C138" s="152" t="s">
        <v>106</v>
      </c>
      <c r="D138" s="152"/>
      <c r="E138" s="152"/>
      <c r="F138" s="152"/>
      <c r="G138" s="152"/>
      <c r="H138" s="152"/>
      <c r="I138" s="152"/>
      <c r="J138" s="152"/>
      <c r="K138" s="152"/>
      <c r="L138" s="132"/>
      <c r="M138" s="44"/>
      <c r="N138" s="152" t="s">
        <v>107</v>
      </c>
      <c r="O138" s="152"/>
      <c r="P138" s="152"/>
      <c r="Q138" s="152"/>
      <c r="R138" s="152"/>
      <c r="S138" s="152"/>
      <c r="T138" s="152"/>
      <c r="U138" s="152"/>
      <c r="V138" s="152"/>
      <c r="W138" s="153"/>
    </row>
    <row r="139" spans="1:23" s="19" customFormat="1" ht="15.75" customHeight="1">
      <c r="A139" s="69"/>
      <c r="B139" s="44"/>
      <c r="C139" s="70"/>
      <c r="D139" s="134" t="s">
        <v>108</v>
      </c>
      <c r="E139" s="134"/>
      <c r="F139" s="134"/>
      <c r="G139" s="134"/>
      <c r="H139" s="134"/>
      <c r="I139" s="134"/>
      <c r="J139" s="134"/>
      <c r="K139" s="134"/>
      <c r="L139" s="13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8"/>
    </row>
    <row r="140" spans="1:23" s="19" customFormat="1" ht="15.75" thickBot="1">
      <c r="A140" s="65"/>
      <c r="B140" s="44"/>
      <c r="C140" s="44"/>
      <c r="D140" s="61" t="s">
        <v>109</v>
      </c>
      <c r="E140" s="61"/>
      <c r="F140" s="61"/>
      <c r="G140" s="131"/>
      <c r="H140" s="131"/>
      <c r="I140" s="131"/>
      <c r="J140" s="131"/>
      <c r="K140" s="131"/>
      <c r="L140" s="44"/>
      <c r="M140" s="135" t="s">
        <v>110</v>
      </c>
      <c r="N140" s="135"/>
      <c r="O140" s="135"/>
      <c r="P140" s="135"/>
      <c r="Q140" s="135"/>
      <c r="R140" s="135"/>
      <c r="S140" s="135"/>
      <c r="T140" s="135"/>
      <c r="U140" s="135"/>
      <c r="V140" s="135"/>
      <c r="W140" s="136"/>
    </row>
    <row r="141" spans="1:23" s="19" customFormat="1" ht="16.5" customHeight="1" thickBot="1" thickTop="1">
      <c r="A141" s="65"/>
      <c r="B141" s="47" t="s">
        <v>111</v>
      </c>
      <c r="C141" s="62"/>
      <c r="D141" s="62"/>
      <c r="E141" s="62"/>
      <c r="F141" s="62"/>
      <c r="G141" s="17"/>
      <c r="H141" s="17"/>
      <c r="I141" s="17"/>
      <c r="J141" s="17"/>
      <c r="K141" s="62"/>
      <c r="L141" s="62"/>
      <c r="M141" s="137" t="s">
        <v>112</v>
      </c>
      <c r="N141" s="138"/>
      <c r="O141" s="138"/>
      <c r="P141" s="138"/>
      <c r="Q141" s="138"/>
      <c r="R141" s="138"/>
      <c r="S141" s="138"/>
      <c r="T141" s="138"/>
      <c r="U141" s="138"/>
      <c r="V141" s="138"/>
      <c r="W141" s="139"/>
    </row>
    <row r="142" spans="1:23" s="19" customFormat="1" ht="16.5" thickBot="1" thickTop="1">
      <c r="A142" s="65"/>
      <c r="B142" s="47" t="s">
        <v>113</v>
      </c>
      <c r="C142" s="62"/>
      <c r="D142" s="62"/>
      <c r="E142" s="62"/>
      <c r="F142" s="62"/>
      <c r="G142" s="17"/>
      <c r="H142" s="62"/>
      <c r="I142" s="62"/>
      <c r="J142" s="62"/>
      <c r="K142" s="62"/>
      <c r="L142" s="62"/>
      <c r="M142" s="140" t="s">
        <v>89</v>
      </c>
      <c r="N142" s="141"/>
      <c r="O142" s="142"/>
      <c r="P142" s="71">
        <v>8</v>
      </c>
      <c r="Q142" s="72" t="s">
        <v>29</v>
      </c>
      <c r="R142" s="76">
        <v>28</v>
      </c>
      <c r="S142" s="76">
        <v>0</v>
      </c>
      <c r="T142" s="76">
        <v>0</v>
      </c>
      <c r="U142" s="76">
        <v>28</v>
      </c>
      <c r="V142" s="76" t="s">
        <v>35</v>
      </c>
      <c r="W142" s="77">
        <v>70</v>
      </c>
    </row>
    <row r="143" spans="1:23" s="19" customFormat="1" ht="15.75" thickTop="1">
      <c r="A143" s="65"/>
      <c r="B143" s="44"/>
      <c r="C143" s="44"/>
      <c r="D143" s="44"/>
      <c r="E143" s="44"/>
      <c r="F143" s="62"/>
      <c r="G143" s="62"/>
      <c r="H143" s="62"/>
      <c r="I143" s="62"/>
      <c r="J143" s="62"/>
      <c r="K143" s="62"/>
      <c r="L143" s="62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58"/>
    </row>
    <row r="144" spans="1:23" s="19" customFormat="1" ht="15.75" thickBot="1">
      <c r="A144" s="45" t="s">
        <v>114</v>
      </c>
      <c r="B144" s="73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5"/>
    </row>
    <row r="145" spans="1:23" s="19" customFormat="1" ht="15.75" customHeight="1">
      <c r="A145" s="116"/>
      <c r="B145" s="114"/>
      <c r="C145" s="114"/>
      <c r="D145" s="115"/>
      <c r="E145" s="115"/>
      <c r="F145" s="117"/>
      <c r="G145" s="118"/>
      <c r="H145" s="118"/>
      <c r="I145" s="118"/>
      <c r="J145" s="118"/>
      <c r="K145" s="115"/>
      <c r="L145" s="115"/>
      <c r="M145" s="114"/>
      <c r="N145" s="114"/>
      <c r="O145" s="115"/>
      <c r="P145" s="115"/>
      <c r="Q145" s="117"/>
      <c r="R145" s="118"/>
      <c r="S145" s="118"/>
      <c r="T145" s="118"/>
      <c r="U145" s="118"/>
      <c r="V145" s="115"/>
      <c r="W145" s="115"/>
    </row>
    <row r="146" spans="1:23" s="19" customFormat="1" ht="16.5">
      <c r="A146" s="84" t="s">
        <v>66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191" t="s">
        <v>67</v>
      </c>
      <c r="R146" s="191"/>
      <c r="S146" s="191"/>
      <c r="T146" s="191"/>
      <c r="U146" s="191"/>
      <c r="V146" s="191"/>
      <c r="W146" s="191"/>
    </row>
    <row r="147" spans="1:23" s="19" customFormat="1" ht="16.5">
      <c r="A147" s="84" t="s">
        <v>68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192" t="s">
        <v>69</v>
      </c>
      <c r="R147" s="192"/>
      <c r="S147" s="192"/>
      <c r="T147" s="192"/>
      <c r="U147" s="192"/>
      <c r="V147" s="192"/>
      <c r="W147" s="192"/>
    </row>
    <row r="148" s="19" customFormat="1" ht="17.25" customHeight="1"/>
    <row r="149" s="19" customFormat="1" ht="16.5" customHeight="1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pans="1:23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</sheetData>
  <mergeCells count="246">
    <mergeCell ref="A92:A94"/>
    <mergeCell ref="B92:L93"/>
    <mergeCell ref="M92:W93"/>
    <mergeCell ref="B94:D94"/>
    <mergeCell ref="M94:O94"/>
    <mergeCell ref="A95:A97"/>
    <mergeCell ref="B95:L96"/>
    <mergeCell ref="M95:W96"/>
    <mergeCell ref="B97:D97"/>
    <mergeCell ref="M97:O97"/>
    <mergeCell ref="B88:L88"/>
    <mergeCell ref="M88:W88"/>
    <mergeCell ref="Q99:W99"/>
    <mergeCell ref="Q100:W100"/>
    <mergeCell ref="M89:W90"/>
    <mergeCell ref="A89:A91"/>
    <mergeCell ref="A9:J9"/>
    <mergeCell ref="A10:I10"/>
    <mergeCell ref="M39:N39"/>
    <mergeCell ref="P39:Q39"/>
    <mergeCell ref="B41:C41"/>
    <mergeCell ref="M37:O37"/>
    <mergeCell ref="M41:N41"/>
    <mergeCell ref="A29:A31"/>
    <mergeCell ref="M34:O34"/>
    <mergeCell ref="A87:W87"/>
    <mergeCell ref="M91:O91"/>
    <mergeCell ref="B91:D91"/>
    <mergeCell ref="R39:U39"/>
    <mergeCell ref="M31:O31"/>
    <mergeCell ref="E66:F66"/>
    <mergeCell ref="M66:N66"/>
    <mergeCell ref="P66:Q66"/>
    <mergeCell ref="B89:L90"/>
    <mergeCell ref="B67:C67"/>
    <mergeCell ref="M67:N67"/>
    <mergeCell ref="B52:L53"/>
    <mergeCell ref="M52:W53"/>
    <mergeCell ref="M51:O51"/>
    <mergeCell ref="B51:D51"/>
    <mergeCell ref="G65:J65"/>
    <mergeCell ref="M65:N65"/>
    <mergeCell ref="V65:W65"/>
    <mergeCell ref="P65:Q65"/>
    <mergeCell ref="V64:W64"/>
    <mergeCell ref="B64:C64"/>
    <mergeCell ref="E64:F64"/>
    <mergeCell ref="G64:J64"/>
    <mergeCell ref="M64:N64"/>
    <mergeCell ref="V38:W38"/>
    <mergeCell ref="M35:W36"/>
    <mergeCell ref="B40:C40"/>
    <mergeCell ref="E40:F40"/>
    <mergeCell ref="M40:N40"/>
    <mergeCell ref="B49:L50"/>
    <mergeCell ref="M29:W30"/>
    <mergeCell ref="B31:D31"/>
    <mergeCell ref="B34:D34"/>
    <mergeCell ref="B37:D37"/>
    <mergeCell ref="B29:L30"/>
    <mergeCell ref="M32:W33"/>
    <mergeCell ref="B35:L36"/>
    <mergeCell ref="G38:J38"/>
    <mergeCell ref="G39:J39"/>
    <mergeCell ref="B38:C38"/>
    <mergeCell ref="B39:C39"/>
    <mergeCell ref="E39:F39"/>
    <mergeCell ref="A19:W19"/>
    <mergeCell ref="A20:W20"/>
    <mergeCell ref="B25:D25"/>
    <mergeCell ref="A21:W21"/>
    <mergeCell ref="A26:A28"/>
    <mergeCell ref="M25:O25"/>
    <mergeCell ref="M28:O28"/>
    <mergeCell ref="B22:L22"/>
    <mergeCell ref="M22:W22"/>
    <mergeCell ref="B26:L27"/>
    <mergeCell ref="M23:W24"/>
    <mergeCell ref="M26:W27"/>
    <mergeCell ref="A23:A25"/>
    <mergeCell ref="B23:L24"/>
    <mergeCell ref="B28:D28"/>
    <mergeCell ref="A55:A57"/>
    <mergeCell ref="M55:W56"/>
    <mergeCell ref="B57:D57"/>
    <mergeCell ref="M57:O57"/>
    <mergeCell ref="A32:A34"/>
    <mergeCell ref="A40:A41"/>
    <mergeCell ref="B48:L48"/>
    <mergeCell ref="A35:A37"/>
    <mergeCell ref="M54:O54"/>
    <mergeCell ref="M48:W48"/>
    <mergeCell ref="B55:L56"/>
    <mergeCell ref="B32:L33"/>
    <mergeCell ref="A47:W47"/>
    <mergeCell ref="A52:A54"/>
    <mergeCell ref="B54:D54"/>
    <mergeCell ref="A38:A39"/>
    <mergeCell ref="E38:F38"/>
    <mergeCell ref="K38:L38"/>
    <mergeCell ref="A49:A51"/>
    <mergeCell ref="P38:Q38"/>
    <mergeCell ref="P40:Q40"/>
    <mergeCell ref="M49:W50"/>
    <mergeCell ref="M38:N38"/>
    <mergeCell ref="R38:U38"/>
    <mergeCell ref="A8:R8"/>
    <mergeCell ref="K39:L39"/>
    <mergeCell ref="V39:W39"/>
    <mergeCell ref="A80:A82"/>
    <mergeCell ref="B80:L81"/>
    <mergeCell ref="M80:W81"/>
    <mergeCell ref="B82:D82"/>
    <mergeCell ref="M82:O82"/>
    <mergeCell ref="B83:L84"/>
    <mergeCell ref="M83:W84"/>
    <mergeCell ref="A77:A79"/>
    <mergeCell ref="B77:L78"/>
    <mergeCell ref="M77:W78"/>
    <mergeCell ref="B79:D79"/>
    <mergeCell ref="A66:A67"/>
    <mergeCell ref="B66:C66"/>
    <mergeCell ref="A45:W45"/>
    <mergeCell ref="A46:W46"/>
    <mergeCell ref="A73:W73"/>
    <mergeCell ref="R65:U65"/>
    <mergeCell ref="A64:A65"/>
    <mergeCell ref="K64:L64"/>
    <mergeCell ref="K65:L65"/>
    <mergeCell ref="E65:F65"/>
    <mergeCell ref="R9:V9"/>
    <mergeCell ref="R10:V10"/>
    <mergeCell ref="R11:V11"/>
    <mergeCell ref="L9:M9"/>
    <mergeCell ref="A75:W75"/>
    <mergeCell ref="B76:L76"/>
    <mergeCell ref="M76:W76"/>
    <mergeCell ref="M79:O79"/>
    <mergeCell ref="A83:A85"/>
    <mergeCell ref="B85:D85"/>
    <mergeCell ref="M85:O85"/>
    <mergeCell ref="A61:A63"/>
    <mergeCell ref="B61:L62"/>
    <mergeCell ref="M61:W62"/>
    <mergeCell ref="M63:O63"/>
    <mergeCell ref="B63:D63"/>
    <mergeCell ref="B65:C65"/>
    <mergeCell ref="R64:U64"/>
    <mergeCell ref="P64:Q64"/>
    <mergeCell ref="A58:A60"/>
    <mergeCell ref="B58:L59"/>
    <mergeCell ref="M58:W59"/>
    <mergeCell ref="B60:D60"/>
    <mergeCell ref="M60:O60"/>
    <mergeCell ref="R126:U126"/>
    <mergeCell ref="V126:W126"/>
    <mergeCell ref="A114:A115"/>
    <mergeCell ref="B114:C114"/>
    <mergeCell ref="E114:F114"/>
    <mergeCell ref="Q146:W146"/>
    <mergeCell ref="Q147:W147"/>
    <mergeCell ref="B118:L118"/>
    <mergeCell ref="B115:C115"/>
    <mergeCell ref="M115:N115"/>
    <mergeCell ref="A116:W116"/>
    <mergeCell ref="M118:W118"/>
    <mergeCell ref="A119:A121"/>
    <mergeCell ref="B119:L120"/>
    <mergeCell ref="M119:W120"/>
    <mergeCell ref="M114:N114"/>
    <mergeCell ref="B121:D121"/>
    <mergeCell ref="M121:O121"/>
    <mergeCell ref="A122:A124"/>
    <mergeCell ref="B122:L123"/>
    <mergeCell ref="M122:W123"/>
    <mergeCell ref="B124:D124"/>
    <mergeCell ref="M124:O124"/>
    <mergeCell ref="P114:Q114"/>
    <mergeCell ref="A102:W102"/>
    <mergeCell ref="Q70:W70"/>
    <mergeCell ref="Q71:W71"/>
    <mergeCell ref="A74:W74"/>
    <mergeCell ref="V112:W112"/>
    <mergeCell ref="B113:C113"/>
    <mergeCell ref="E113:F113"/>
    <mergeCell ref="G113:J113"/>
    <mergeCell ref="K113:L113"/>
    <mergeCell ref="M113:N113"/>
    <mergeCell ref="P113:Q113"/>
    <mergeCell ref="R113:U113"/>
    <mergeCell ref="V113:W113"/>
    <mergeCell ref="A109:A111"/>
    <mergeCell ref="B109:L110"/>
    <mergeCell ref="M109:W110"/>
    <mergeCell ref="A112:A113"/>
    <mergeCell ref="B112:C112"/>
    <mergeCell ref="E112:F112"/>
    <mergeCell ref="G112:J112"/>
    <mergeCell ref="K112:L112"/>
    <mergeCell ref="M112:N112"/>
    <mergeCell ref="P112:Q112"/>
    <mergeCell ref="B105:L105"/>
    <mergeCell ref="A103:W103"/>
    <mergeCell ref="M105:W105"/>
    <mergeCell ref="A106:A108"/>
    <mergeCell ref="B106:L107"/>
    <mergeCell ref="M106:W107"/>
    <mergeCell ref="B108:D108"/>
    <mergeCell ref="M108:O108"/>
    <mergeCell ref="R112:U112"/>
    <mergeCell ref="B111:D111"/>
    <mergeCell ref="M111:O111"/>
    <mergeCell ref="G126:J126"/>
    <mergeCell ref="K126:L126"/>
    <mergeCell ref="M126:N126"/>
    <mergeCell ref="P126:Q126"/>
    <mergeCell ref="A125:A126"/>
    <mergeCell ref="B125:C125"/>
    <mergeCell ref="E125:F125"/>
    <mergeCell ref="G125:J125"/>
    <mergeCell ref="K125:L125"/>
    <mergeCell ref="M125:N125"/>
    <mergeCell ref="A117:W117"/>
    <mergeCell ref="A104:W104"/>
    <mergeCell ref="D139:K139"/>
    <mergeCell ref="M140:W140"/>
    <mergeCell ref="M141:W141"/>
    <mergeCell ref="M142:O142"/>
    <mergeCell ref="B131:L132"/>
    <mergeCell ref="N131:Q131"/>
    <mergeCell ref="B133:D133"/>
    <mergeCell ref="N133:W133"/>
    <mergeCell ref="C138:K138"/>
    <mergeCell ref="N138:W138"/>
    <mergeCell ref="A127:A128"/>
    <mergeCell ref="B127:C127"/>
    <mergeCell ref="E127:F127"/>
    <mergeCell ref="M127:N127"/>
    <mergeCell ref="P127:Q127"/>
    <mergeCell ref="B128:C128"/>
    <mergeCell ref="M128:N128"/>
    <mergeCell ref="P125:Q125"/>
    <mergeCell ref="R125:U125"/>
    <mergeCell ref="V125:W125"/>
    <mergeCell ref="B126:C126"/>
    <mergeCell ref="E126:F12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5" r:id="rId2"/>
  <headerFooter alignWithMargins="0">
    <oddHeader>&amp;R
</oddHeader>
  </headerFooter>
  <rowBreaks count="2" manualBreakCount="2">
    <brk id="72" max="16383" man="1"/>
    <brk id="14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2015-12-16T12:50:32Z</dcterms:modified>
  <cp:category/>
  <cp:version/>
  <cp:contentType/>
  <cp:contentStatus/>
</cp:coreProperties>
</file>